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45" windowWidth="14310" windowHeight="12180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<sst xmlns="http://schemas.openxmlformats.org/spreadsheetml/2006/main" count="322" uniqueCount="108">
  <si>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</si>
  <si>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</si>
  <si>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</si>
  <si>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</si>
  <si>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</si>
  <si>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</si>
  <si>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</si>
  <si>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</si>
  <si>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</si>
  <si>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</si>
  <si>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</si>
  <si>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</si>
  <si>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</si>
  <si>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</si>
  <si>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</si>
  <si>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</si>
  <si>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</si>
  <si>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</si>
  <si>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</si>
  <si>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</si>
  <si>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</si>
  <si>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</si>
  <si>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</si>
  <si>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</si>
  <si>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</si>
  <si>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</si>
  <si>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</si>
  <si>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</si>
  <si>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</si>
  <si>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</si>
  <si>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</si>
  <si>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</si>
  <si>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</si>
  <si>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</si>
  <si>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</si>
  <si>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</si>
  <si>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</si>
  <si>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</si>
  <si>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</si>
  <si>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</si>
  <si>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</si>
  <si>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</si>
  <si>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</si>
  <si>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</si>
  <si>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</si>
  <si>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</si>
  <si>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</si>
  <si>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</si>
  <si>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</si>
  <si>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</si>
  <si>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</si>
  <si>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</si>
  <si>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</si>
  <si>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</si>
  <si>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</si>
  <si>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</si>
  <si>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</si>
  <si>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</si>
  <si>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</si>
  <si>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</si>
  <si>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</si>
  <si>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</si>
  <si>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</si>
  <si>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</si>
  <si>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</si>
  <si>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</si>
  <si>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</si>
  <si>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</si>
  <si>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</si>
  <si>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</si>
  <si>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</si>
  <si>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</si>
  <si>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</si>
  <si>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</si>
  <si>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</si>
  <si>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</si>
  <si>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</si>
  <si>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</si>
  <si>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</si>
  <si>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</si>
  <si>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</si>
  <si>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</si>
  <si>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</si>
  <si>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</si>
  <si>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</si>
  <si>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</si>
  <si>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</si>
  <si>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</si>
  <si>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</si>
  <si>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</si>
  <si>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</si>
  <si>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</si>
  <si>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</si>
  <si>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</si>
  <si>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</si>
  <si>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</si>
  <si>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</si>
  <si>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</si>
  <si>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</si>
  <si>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</si>
  <si>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</si>
  <si>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</si>
  <si>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</si>
  <si>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</si>
  <si>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</si>
  <si>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</si>
  <si>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</si>
  <si>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 xml:space="preserve">Spielleiter: M. Mustermann, Tel. 00000-000000   Ergebnisdienst: Mustermann, Tel. 00000-000000              E-Mail.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</si>
</sst>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00&quot;.&quot;00"/>
    <numFmt numFmtId="221" formatCode="######"/>
    <numFmt numFmtId="222" formatCode="#####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53" applyNumberFormat="1" applyFont="1" applyBorder="1" applyAlignment="1">
      <alignment horizontal="center" vertical="center"/>
      <protection/>
    </xf>
    <xf numFmtId="208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8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8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8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8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36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34" borderId="11" xfId="0" applyNumberFormat="1" applyFont="1" applyFill="1" applyBorder="1" applyAlignment="1" applyProtection="1">
      <alignment horizontal="center" vertical="center"/>
      <protection locked="0"/>
    </xf>
    <xf numFmtId="218" fontId="23" fillId="35" borderId="11" xfId="0" applyNumberFormat="1" applyFont="1" applyFill="1" applyBorder="1" applyAlignment="1" applyProtection="1">
      <alignment horizontal="centerContinuous"/>
      <protection locked="0"/>
    </xf>
    <xf numFmtId="218" fontId="27" fillId="35" borderId="11" xfId="0" applyNumberFormat="1" applyFont="1" applyFill="1" applyBorder="1" applyAlignment="1" applyProtection="1">
      <alignment horizontal="centerContinuous"/>
      <protection locked="0"/>
    </xf>
    <xf numFmtId="218" fontId="7" fillId="35" borderId="11" xfId="0" applyNumberFormat="1" applyFont="1" applyFill="1" applyBorder="1" applyAlignment="1" applyProtection="1">
      <alignment horizontal="centerContinuous"/>
      <protection locked="0"/>
    </xf>
    <xf numFmtId="218" fontId="11" fillId="34" borderId="11" xfId="0" applyNumberFormat="1" applyFont="1" applyFill="1" applyBorder="1" applyAlignment="1" applyProtection="1">
      <alignment horizontal="center"/>
      <protection locked="0"/>
    </xf>
    <xf numFmtId="218" fontId="25" fillId="35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8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6" fontId="20" fillId="0" borderId="31" xfId="0" applyNumberFormat="1" applyFont="1" applyFill="1" applyBorder="1" applyAlignment="1" applyProtection="1">
      <alignment horizontal="center" vertical="center"/>
      <protection/>
    </xf>
    <xf numFmtId="216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8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5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4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9" fontId="33" fillId="0" borderId="51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35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5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53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0" fillId="34" borderId="5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1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57" xfId="0" applyNumberFormat="1" applyFont="1" applyFill="1" applyBorder="1" applyAlignment="1">
      <alignment horizontal="center" vertical="center" wrapText="1"/>
    </xf>
    <xf numFmtId="0" fontId="20" fillId="0" borderId="62" xfId="0" applyNumberFormat="1" applyFont="1" applyFill="1" applyBorder="1" applyAlignment="1">
      <alignment horizontal="center" vertical="center"/>
    </xf>
    <xf numFmtId="0" fontId="20" fillId="0" borderId="6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5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59e67a-6c4f-414d-8e91-d33cf5df64b2}" type="TxLink">
            <a:rPr lang="en-US" cap="none" sz="1000" b="1" i="0" u="none" baseline="0">
              <a:solidFill>
                <a:srgbClr val="0000FF"/>
              </a:solidFill>
            </a:rPr>
            <a:t>Gastmannschaft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215756-35c3-4899-a4f7-dbd46e5e97a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d5d6c1-6afe-448f-9ace-e1f9cbe4963e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85acc0-448e-4cf1-9298-13c2f94491c6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ff1582-5ea6-435b-9905-5fd0b26f8c9c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a08691-a1d9-4644-b1e7-9bd902d86d36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6fa372-2dcb-45b9-9fe9-514b1924cb3a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a332b3-bd59-4cab-92e9-36b3b7ce23b8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b2e48b-2442-449f-9d27-a29676bbbe99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9b040d-40d3-4e8f-81f1-eb8815c41070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02b596-d40b-4134-8aad-4f85facef7e1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4dfc0e-ab72-48e4-8c94-ccc7de45779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12faeb4-a13d-4d2b-94b4-b2c496a4d8fa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zoomScalePageLayoutView="0" workbookViewId="0" topLeftCell="A1">
      <selection activeCell="AA28" sqref="AA28"/>
    </sheetView>
  </sheetViews>
  <sheetFormatPr defaultColWidth="11.421875" defaultRowHeight="12.75"/>
  <cols>
    <col min="1" max="1" width="7.7109375" style="96" customWidth="1"/>
    <col min="2" max="2" width="4.7109375" style="96" customWidth="1"/>
    <col min="3" max="3" width="3.140625" style="96" customWidth="1"/>
    <col min="4" max="4" width="8.00390625" style="96" customWidth="1"/>
    <col min="5" max="5" width="3.28125" style="96" customWidth="1"/>
    <col min="6" max="7" width="4.28125" style="96" customWidth="1"/>
    <col min="8" max="8" width="0.5625" style="96" customWidth="1"/>
    <col min="9" max="9" width="3.7109375" style="96" customWidth="1"/>
    <col min="10" max="10" width="4.140625" style="96" customWidth="1"/>
    <col min="11" max="11" width="3.421875" style="96" customWidth="1"/>
    <col min="12" max="12" width="3.7109375" style="96" customWidth="1"/>
    <col min="13" max="13" width="0.9921875" style="96" customWidth="1"/>
    <col min="14" max="14" width="3.7109375" style="96" customWidth="1"/>
    <col min="15" max="15" width="7.7109375" style="96" customWidth="1"/>
    <col min="16" max="16" width="4.7109375" style="96" customWidth="1"/>
    <col min="17" max="17" width="3.140625" style="96" customWidth="1"/>
    <col min="18" max="18" width="8.00390625" style="96" customWidth="1"/>
    <col min="19" max="19" width="3.28125" style="96" customWidth="1"/>
    <col min="20" max="21" width="4.28125" style="96" customWidth="1"/>
    <col min="22" max="22" width="2.8515625" style="96" customWidth="1"/>
    <col min="23" max="23" width="1.57421875" style="96" customWidth="1"/>
    <col min="24" max="24" width="4.140625" style="96" customWidth="1"/>
    <col min="25" max="25" width="3.421875" style="96" customWidth="1"/>
    <col min="26" max="26" width="3.28125" style="96" customWidth="1"/>
    <col min="27" max="16384" width="11.421875" style="96" customWidth="1"/>
  </cols>
  <sheetData>
    <row r="1" spans="7:18" ht="33" customHeight="1">
      <c r="G1" s="214" t="s">
        <v>107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97" t="s">
        <v>57</v>
      </c>
    </row>
    <row r="2" spans="5:26" ht="12.75">
      <c r="E2" s="99" t="s">
        <v>83</v>
      </c>
      <c r="F2" s="100"/>
      <c r="G2" s="100"/>
      <c r="H2" s="100"/>
      <c r="I2" s="143"/>
      <c r="J2" s="151">
        <f>IF(übertrag!Q11=TRUE,"X","")</f>
      </c>
      <c r="N2" s="257" t="s">
        <v>24</v>
      </c>
      <c r="O2" s="257"/>
      <c r="P2" s="275"/>
      <c r="Q2" s="276"/>
      <c r="R2" s="276"/>
      <c r="S2" s="276"/>
      <c r="T2" s="276"/>
      <c r="U2" s="276"/>
      <c r="V2" s="276"/>
      <c r="W2" s="276"/>
      <c r="X2" s="276"/>
      <c r="Y2" s="276"/>
      <c r="Z2" s="191"/>
    </row>
    <row r="3" spans="1:26" ht="12.75" customHeight="1">
      <c r="A3" s="99" t="s">
        <v>58</v>
      </c>
      <c r="B3" s="100"/>
      <c r="C3" s="155">
        <f>IF(übertrag!Q2=TRUE,"X","")</f>
      </c>
      <c r="E3" s="141" t="s">
        <v>94</v>
      </c>
      <c r="F3" s="142"/>
      <c r="G3" s="98"/>
      <c r="H3" s="98"/>
      <c r="I3" s="98"/>
      <c r="J3" s="152">
        <f>IF(übertrag!Q6=TRUE,"X","")</f>
      </c>
      <c r="K3" s="101"/>
      <c r="L3" s="101"/>
      <c r="M3" s="102"/>
      <c r="N3" s="140" t="s">
        <v>25</v>
      </c>
      <c r="O3" s="140"/>
      <c r="P3" s="253"/>
      <c r="Q3" s="254"/>
      <c r="R3" s="254"/>
      <c r="S3" s="98"/>
      <c r="T3" s="98"/>
      <c r="U3" s="149" t="s">
        <v>2</v>
      </c>
      <c r="V3" s="258"/>
      <c r="W3" s="258"/>
      <c r="X3" s="258"/>
      <c r="Y3" s="258"/>
      <c r="Z3" s="192"/>
    </row>
    <row r="4" spans="1:26" ht="12.75" customHeight="1">
      <c r="A4" s="103" t="s">
        <v>59</v>
      </c>
      <c r="B4" s="104"/>
      <c r="C4" s="156">
        <f>IF(übertrag!Q3=TRUE,"X","")</f>
      </c>
      <c r="E4" s="103" t="s">
        <v>95</v>
      </c>
      <c r="F4" s="105"/>
      <c r="G4" s="104"/>
      <c r="H4" s="104"/>
      <c r="I4" s="104"/>
      <c r="J4" s="153">
        <f>IF(übertrag!Q5=TRUE,"X","")</f>
      </c>
      <c r="K4" s="106"/>
      <c r="L4" s="102"/>
      <c r="M4" s="102"/>
      <c r="N4" s="256" t="s">
        <v>26</v>
      </c>
      <c r="O4" s="256"/>
      <c r="P4" s="253"/>
      <c r="Q4" s="261"/>
      <c r="R4" s="261"/>
      <c r="S4" s="261"/>
      <c r="T4" s="261"/>
      <c r="U4" s="261"/>
      <c r="V4" s="261"/>
      <c r="W4" s="261"/>
      <c r="X4" s="261"/>
      <c r="Y4" s="261"/>
      <c r="Z4" s="191"/>
    </row>
    <row r="5" spans="1:26" ht="12.75" customHeight="1">
      <c r="A5" s="103" t="s">
        <v>60</v>
      </c>
      <c r="B5" s="104"/>
      <c r="C5" s="157">
        <f>IF(übertrag!Q4=TRUE,"X","")</f>
      </c>
      <c r="E5" s="103" t="s">
        <v>96</v>
      </c>
      <c r="F5" s="105"/>
      <c r="G5" s="104"/>
      <c r="H5" s="104"/>
      <c r="I5" s="104"/>
      <c r="J5" s="153">
        <f>IF(übertrag!Q7=TRUE,"X","")</f>
      </c>
      <c r="K5" s="106"/>
      <c r="L5" s="102"/>
      <c r="M5" s="102"/>
      <c r="N5" s="260" t="s">
        <v>27</v>
      </c>
      <c r="O5" s="256"/>
      <c r="P5" s="255"/>
      <c r="Q5" s="255"/>
      <c r="R5" s="255"/>
      <c r="S5" s="98"/>
      <c r="T5" s="98"/>
      <c r="U5" s="148" t="s">
        <v>3</v>
      </c>
      <c r="V5" s="262"/>
      <c r="W5" s="262"/>
      <c r="X5" s="262"/>
      <c r="Y5" s="262"/>
      <c r="Z5" s="193"/>
    </row>
    <row r="6" spans="1:26" ht="12.75" customHeight="1">
      <c r="A6" s="107"/>
      <c r="B6" s="108"/>
      <c r="C6" s="158"/>
      <c r="E6" s="109" t="s">
        <v>97</v>
      </c>
      <c r="F6" s="110"/>
      <c r="G6" s="108"/>
      <c r="H6" s="108"/>
      <c r="I6" s="108"/>
      <c r="J6" s="154">
        <f>IF(übertrag!Q8=TRUE,"X","")</f>
      </c>
      <c r="K6" s="106"/>
      <c r="L6" s="102"/>
      <c r="M6" s="102"/>
      <c r="N6" s="256" t="s">
        <v>86</v>
      </c>
      <c r="O6" s="256"/>
      <c r="P6" s="253"/>
      <c r="Q6" s="261"/>
      <c r="R6" s="261"/>
      <c r="S6" s="261"/>
      <c r="T6" s="261"/>
      <c r="U6" s="261"/>
      <c r="V6" s="261"/>
      <c r="W6" s="261"/>
      <c r="X6" s="261"/>
      <c r="Y6" s="261"/>
      <c r="Z6" s="191"/>
    </row>
    <row r="7" spans="1:25" ht="12.75">
      <c r="A7" s="102"/>
      <c r="B7" s="102"/>
      <c r="C7" s="102"/>
      <c r="L7" s="203" t="s">
        <v>106</v>
      </c>
      <c r="M7" s="203"/>
      <c r="N7" s="203"/>
      <c r="O7" s="111"/>
      <c r="P7" s="111"/>
      <c r="U7" s="112"/>
      <c r="V7" s="112"/>
      <c r="W7" s="112"/>
      <c r="X7" s="113" t="s">
        <v>61</v>
      </c>
      <c r="Y7" s="114">
        <f>IF(übertrag!AE25=23,"",übertrag!AE25)</f>
      </c>
    </row>
    <row r="8" spans="1:26" ht="12.75" customHeight="1">
      <c r="A8" s="115"/>
      <c r="B8" s="98"/>
      <c r="C8" s="116" t="s">
        <v>4</v>
      </c>
      <c r="D8" s="259" t="str">
        <f>'MANNSCHAFTEN+SPIELER'!O3</f>
        <v>Heimmannschaft</v>
      </c>
      <c r="E8" s="259"/>
      <c r="F8" s="259"/>
      <c r="G8" s="259"/>
      <c r="H8" s="259"/>
      <c r="I8" s="259"/>
      <c r="J8" s="259"/>
      <c r="K8" s="259"/>
      <c r="L8" s="204"/>
      <c r="M8" s="204"/>
      <c r="N8" s="204"/>
      <c r="O8" s="115"/>
      <c r="P8" s="117"/>
      <c r="Q8" s="116" t="s">
        <v>5</v>
      </c>
      <c r="R8" s="259" t="str">
        <f>IF(übertrag!H2,VLOOKUP(übertrag!H2,Gastmannschaft,2,),"")</f>
        <v>Gastmannschaft</v>
      </c>
      <c r="S8" s="259"/>
      <c r="T8" s="259"/>
      <c r="U8" s="259"/>
      <c r="V8" s="259"/>
      <c r="W8" s="259"/>
      <c r="X8" s="259"/>
      <c r="Y8" s="259"/>
      <c r="Z8" s="118"/>
    </row>
    <row r="9" ht="4.5" customHeight="1"/>
    <row r="10" spans="1:26" ht="9" customHeight="1">
      <c r="A10" s="119" t="s">
        <v>62</v>
      </c>
      <c r="B10" s="212" t="s">
        <v>90</v>
      </c>
      <c r="C10" s="238"/>
      <c r="D10" s="213"/>
      <c r="E10" s="200" t="s">
        <v>105</v>
      </c>
      <c r="F10" s="120" t="s">
        <v>64</v>
      </c>
      <c r="G10" s="120" t="s">
        <v>30</v>
      </c>
      <c r="H10" s="212" t="s">
        <v>77</v>
      </c>
      <c r="I10" s="213"/>
      <c r="J10" s="189" t="s">
        <v>102</v>
      </c>
      <c r="K10" s="190" t="s">
        <v>103</v>
      </c>
      <c r="L10" s="83"/>
      <c r="M10" s="83"/>
      <c r="N10" s="83"/>
      <c r="O10" s="119" t="s">
        <v>62</v>
      </c>
      <c r="P10" s="212" t="s">
        <v>90</v>
      </c>
      <c r="Q10" s="238"/>
      <c r="R10" s="213"/>
      <c r="S10" s="200" t="s">
        <v>105</v>
      </c>
      <c r="T10" s="120" t="s">
        <v>64</v>
      </c>
      <c r="U10" s="120" t="s">
        <v>30</v>
      </c>
      <c r="V10" s="212" t="s">
        <v>77</v>
      </c>
      <c r="W10" s="213"/>
      <c r="X10" s="189" t="s">
        <v>102</v>
      </c>
      <c r="Y10" s="190" t="s">
        <v>103</v>
      </c>
      <c r="Z10" s="82"/>
    </row>
    <row r="11" spans="1:25" ht="12.75" customHeight="1">
      <c r="A11" s="138">
        <f>übertrag!O16</f>
        <v>0</v>
      </c>
      <c r="B11" s="232">
        <f>übertrag!Z2</f>
        <v>0</v>
      </c>
      <c r="C11" s="233"/>
      <c r="D11" s="234"/>
      <c r="E11" s="144">
        <f>IF(Einzelergebnisse!A5=0,"",Einzelergebnisse!E5)</f>
      </c>
      <c r="F11" s="144">
        <f>IF(Einzelergebnisse!D5=0,"",Einzelergebnisse!D5)</f>
      </c>
      <c r="G11" s="144">
        <f>IF(Einzelergebnisse!C5=0,"",Einzelergebnisse!C5)</f>
      </c>
      <c r="H11" s="208">
        <f>IF(Einzelergebnisse!F5=0,"",Einzelergebnisse!F5)</f>
      </c>
      <c r="I11" s="209"/>
      <c r="J11" s="188">
        <f>IF(Einzelergebnisse!$A$5=0,"",IF(H11="",0,IF(H11=V11,0.5,IF(H11&gt;V11,1,IF(AND(H11&gt;0,V11=""),1,0)))))</f>
      </c>
      <c r="K11" s="248">
        <f>IF(Einzelergebnisse!A5=0,"",IF(H11="",0,IF(J16&amp;H16=X16&amp;V16,0.5,IF(J16&amp;H16&gt;X16&amp;V16,1,IF(J16&gt;X16,1,0)))))</f>
      </c>
      <c r="L11" s="121"/>
      <c r="M11" s="121"/>
      <c r="N11" s="122"/>
      <c r="O11" s="138">
        <f>IF(übertrag!O2="",übertrag!P2,übertrag!O2)</f>
        <v>0</v>
      </c>
      <c r="P11" s="226">
        <f>IF(übertrag!K2="",übertrag!L2,übertrag!K2)</f>
        <v>0</v>
      </c>
      <c r="Q11" s="226"/>
      <c r="R11" s="227"/>
      <c r="S11" s="144">
        <f>IF(Einzelergebnisse!H5=0,"",Einzelergebnisse!L5)</f>
      </c>
      <c r="T11" s="144">
        <f>IF(Einzelergebnisse!K5=0,"",Einzelergebnisse!K5)</f>
      </c>
      <c r="U11" s="144">
        <f>IF(Einzelergebnisse!J5=0,"",Einzelergebnisse!J5)</f>
      </c>
      <c r="V11" s="208">
        <f>IF(Einzelergebnisse!M5=0,"",Einzelergebnisse!M5)</f>
      </c>
      <c r="W11" s="209"/>
      <c r="X11" s="188">
        <f>IF(Einzelergebnisse!$H$5=0,"",IF(V11="",0,IF(V11=H11,0.5,IF(V11&gt;H11,1,IF(AND(V11&gt;0,H11=""),1,0)))))</f>
      </c>
      <c r="Y11" s="248">
        <f>IF(Einzelergebnisse!H5=0,"",IF(V11="",0,IF(X16&amp;V16=J16&amp;H16,0.5,IF(X16&amp;V16&gt;J16&amp;H16,1,IF(X16&gt;J16,1,0)))))</f>
      </c>
    </row>
    <row r="12" spans="1:25" ht="12.75" customHeight="1">
      <c r="A12" s="136">
        <f>übertrag!M16</f>
        <v>0</v>
      </c>
      <c r="B12" s="239"/>
      <c r="C12" s="240"/>
      <c r="D12" s="241"/>
      <c r="E12" s="144">
        <f>IF(Einzelergebnisse!A5=0,"",Einzelergebnisse!E6)</f>
      </c>
      <c r="F12" s="144">
        <f>IF(Einzelergebnisse!D6=0,"",Einzelergebnisse!D6)</f>
      </c>
      <c r="G12" s="144">
        <f>IF(Einzelergebnisse!C6=0,"",Einzelergebnisse!C6)</f>
      </c>
      <c r="H12" s="208">
        <f>IF(Einzelergebnisse!F6=0,"",Einzelergebnisse!F6)</f>
      </c>
      <c r="I12" s="209"/>
      <c r="J12" s="188">
        <f>IF(Einzelergebnisse!$A$5=0,"",IF(H12="",0,IF(H12=V12,0.5,IF(H12&gt;V12,1,IF(AND(H12&gt;0,V12=""),1,0)))))</f>
      </c>
      <c r="K12" s="249"/>
      <c r="L12" s="121"/>
      <c r="M12" s="121"/>
      <c r="N12" s="122"/>
      <c r="O12" s="136">
        <f>IF(übertrag!M2="",übertrag!N2,übertrag!M2)</f>
        <v>0</v>
      </c>
      <c r="P12" s="228"/>
      <c r="Q12" s="228"/>
      <c r="R12" s="229"/>
      <c r="S12" s="144">
        <f>IF(Einzelergebnisse!H5=0,"",Einzelergebnisse!L6)</f>
      </c>
      <c r="T12" s="144">
        <f>IF(Einzelergebnisse!K6=0,"",Einzelergebnisse!K6)</f>
      </c>
      <c r="U12" s="144">
        <f>IF(Einzelergebnisse!J6=0,"",Einzelergebnisse!J6)</f>
      </c>
      <c r="V12" s="208">
        <f>IF(Einzelergebnisse!M6=0,"",Einzelergebnisse!M6)</f>
      </c>
      <c r="W12" s="209"/>
      <c r="X12" s="188">
        <f>IF(Einzelergebnisse!$H$5=0,"",IF(V12="",0,IF(V12=H12,0.5,IF(V12&gt;H12,1,IF(AND(V12&gt;0,H12=""),1,0)))))</f>
      </c>
      <c r="Y12" s="249"/>
    </row>
    <row r="13" spans="1:25" ht="9" customHeight="1">
      <c r="A13" s="123" t="s">
        <v>62</v>
      </c>
      <c r="B13" s="223" t="s">
        <v>91</v>
      </c>
      <c r="C13" s="224"/>
      <c r="D13" s="225"/>
      <c r="E13" s="144"/>
      <c r="F13" s="144"/>
      <c r="G13" s="144"/>
      <c r="H13" s="251"/>
      <c r="I13" s="252"/>
      <c r="J13" s="188"/>
      <c r="K13" s="249"/>
      <c r="L13" s="121"/>
      <c r="M13" s="121"/>
      <c r="N13" s="122"/>
      <c r="O13" s="123" t="s">
        <v>62</v>
      </c>
      <c r="P13" s="223" t="s">
        <v>91</v>
      </c>
      <c r="Q13" s="224"/>
      <c r="R13" s="225"/>
      <c r="S13" s="144"/>
      <c r="T13" s="144"/>
      <c r="U13" s="144"/>
      <c r="V13" s="217"/>
      <c r="W13" s="218"/>
      <c r="X13" s="188"/>
      <c r="Y13" s="249"/>
    </row>
    <row r="14" spans="1:25" ht="12.75" customHeight="1">
      <c r="A14" s="139">
        <f>übertrag!O23</f>
        <v>0</v>
      </c>
      <c r="B14" s="232">
        <f>übertrag!Z9</f>
        <v>0</v>
      </c>
      <c r="C14" s="233"/>
      <c r="D14" s="234"/>
      <c r="E14" s="144">
        <f>IF(Einzelergebnisse!A5=0,"",Einzelergebnisse!E7)</f>
      </c>
      <c r="F14" s="144">
        <f>IF(Einzelergebnisse!D7=0,"",Einzelergebnisse!D7)</f>
      </c>
      <c r="G14" s="144">
        <f>IF(Einzelergebnisse!C7=0,"",Einzelergebnisse!C7)</f>
      </c>
      <c r="H14" s="208">
        <f>IF(Einzelergebnisse!F7=0,"",Einzelergebnisse!F7)</f>
      </c>
      <c r="I14" s="209"/>
      <c r="J14" s="188">
        <f>IF(Einzelergebnisse!$A$5=0,"",IF(H14="",0,IF(H14=V14,0.5,IF(H14&gt;V14,1,IF(AND(H14&gt;0,V14=""),1,0)))))</f>
      </c>
      <c r="K14" s="249"/>
      <c r="L14" s="121"/>
      <c r="M14" s="121"/>
      <c r="N14" s="122"/>
      <c r="O14" s="138">
        <f>IF(übertrag!O8="",übertrag!P8,übertrag!O8)</f>
        <v>0</v>
      </c>
      <c r="P14" s="226">
        <f>IF(übertrag!K8="",übertrag!L8,übertrag!K8)</f>
        <v>0</v>
      </c>
      <c r="Q14" s="226"/>
      <c r="R14" s="227"/>
      <c r="S14" s="144">
        <f>IF(Einzelergebnisse!H5=0,"",Einzelergebnisse!L7)</f>
      </c>
      <c r="T14" s="144">
        <f>IF(Einzelergebnisse!K7=0,"",Einzelergebnisse!K7)</f>
      </c>
      <c r="U14" s="144">
        <f>IF(Einzelergebnisse!J7=0,"",Einzelergebnisse!J7)</f>
      </c>
      <c r="V14" s="208">
        <f>IF(Einzelergebnisse!M7=0,"",Einzelergebnisse!M7)</f>
      </c>
      <c r="W14" s="209"/>
      <c r="X14" s="188">
        <f>IF(Einzelergebnisse!$H$5=0,"",IF(V14="",0,IF(V14=H14,0.5,IF(V14&gt;H14,1,IF(AND(V14&gt;0,H14=""),1,0)))))</f>
      </c>
      <c r="Y14" s="249"/>
    </row>
    <row r="15" spans="1:25" ht="12.75" customHeight="1">
      <c r="A15" s="145">
        <f>übertrag!M23</f>
        <v>0</v>
      </c>
      <c r="B15" s="235"/>
      <c r="C15" s="236"/>
      <c r="D15" s="237"/>
      <c r="E15" s="144">
        <f>IF(Einzelergebnisse!A5=0,"",Einzelergebnisse!E8)</f>
      </c>
      <c r="F15" s="144">
        <f>IF(Einzelergebnisse!D8=0,"",Einzelergebnisse!D8)</f>
      </c>
      <c r="G15" s="144">
        <f>IF(Einzelergebnisse!C8=0,"",Einzelergebnisse!C8)</f>
      </c>
      <c r="H15" s="219">
        <f>IF(Einzelergebnisse!F8=0,"",Einzelergebnisse!F8)</f>
      </c>
      <c r="I15" s="220"/>
      <c r="J15" s="188">
        <f>IF(Einzelergebnisse!$A$5=0,"",IF(H15="",0,IF(H15=V15,0.5,IF(H15&gt;V15,1,IF(AND(H15&gt;0,V15=""),1,0)))))</f>
      </c>
      <c r="K15" s="250"/>
      <c r="L15" s="121"/>
      <c r="M15" s="121"/>
      <c r="N15" s="122"/>
      <c r="O15" s="124">
        <f>IF(übertrag!M8="",übertrag!N8,übertrag!M8)</f>
        <v>0</v>
      </c>
      <c r="P15" s="230"/>
      <c r="Q15" s="230"/>
      <c r="R15" s="231"/>
      <c r="S15" s="144">
        <f>IF(Einzelergebnisse!H5=0,"",Einzelergebnisse!L8)</f>
      </c>
      <c r="T15" s="144">
        <f>IF(Einzelergebnisse!K8=0,"",Einzelergebnisse!K8)</f>
      </c>
      <c r="U15" s="144">
        <f>IF(Einzelergebnisse!J8=0,"",Einzelergebnisse!J8)</f>
      </c>
      <c r="V15" s="219">
        <f>IF(Einzelergebnisse!M8=0,"",Einzelergebnisse!M8)</f>
      </c>
      <c r="W15" s="220"/>
      <c r="X15" s="188">
        <f>IF(Einzelergebnisse!$H$5=0,"",IF(V15="",0,IF(V15=H15,0.5,IF(V15&gt;H15,1,IF(AND(V15&gt;0,H15=""),1,0)))))</f>
      </c>
      <c r="Y15" s="250"/>
    </row>
    <row r="16" spans="1:25" ht="12.75" customHeight="1">
      <c r="A16" s="125"/>
      <c r="B16" s="122"/>
      <c r="C16" s="122"/>
      <c r="D16" s="122"/>
      <c r="E16" s="172">
        <f>IF(Einzelergebnisse!A5=0,"",SUM(E11:E15))</f>
      </c>
      <c r="F16" s="171">
        <f>IF(Einzelergebnisse!A5=0,"",SUM(F11:F15))</f>
      </c>
      <c r="G16" s="172">
        <f>IF(Einzelergebnisse!A5=0,"",SUM(G11:G15))</f>
      </c>
      <c r="H16" s="221">
        <f>IF(Einzelergebnisse!A5=0,"",SUM(H11:H15))</f>
      </c>
      <c r="I16" s="222"/>
      <c r="J16" s="172">
        <f>IF(Einzelergebnisse!A5=0,"",SUM(J11:J12,J14:J15))</f>
      </c>
      <c r="K16" s="146"/>
      <c r="L16" s="122"/>
      <c r="M16" s="122"/>
      <c r="N16" s="122"/>
      <c r="O16" s="125"/>
      <c r="P16" s="126"/>
      <c r="Q16" s="126"/>
      <c r="R16" s="126"/>
      <c r="S16" s="172">
        <f>IF(Einzelergebnisse!H5=0,"",SUM(S11,S12,S14,S15))</f>
      </c>
      <c r="T16" s="171">
        <f>IF(Einzelergebnisse!H5=0,"",SUM(T11,T12,T14,T15))</f>
      </c>
      <c r="U16" s="172">
        <f>IF(Einzelergebnisse!H5=0,"",SUM(U11,U12,U14,U15))</f>
      </c>
      <c r="V16" s="221">
        <f>IF(Einzelergebnisse!H5=0,"",SUM(V11,V12,V14,V15))</f>
      </c>
      <c r="W16" s="222"/>
      <c r="X16" s="172">
        <f>IF(Einzelergebnisse!H5=0,"",SUM(X11:X12,X14:X15))</f>
      </c>
      <c r="Y16" s="146"/>
    </row>
    <row r="17" spans="1:25" ht="9" customHeight="1">
      <c r="A17" s="119" t="s">
        <v>62</v>
      </c>
      <c r="B17" s="212" t="s">
        <v>90</v>
      </c>
      <c r="C17" s="238"/>
      <c r="D17" s="213"/>
      <c r="E17" s="200" t="s">
        <v>105</v>
      </c>
      <c r="F17" s="120" t="s">
        <v>64</v>
      </c>
      <c r="G17" s="120" t="s">
        <v>30</v>
      </c>
      <c r="H17" s="212" t="s">
        <v>77</v>
      </c>
      <c r="I17" s="213"/>
      <c r="J17" s="189" t="s">
        <v>102</v>
      </c>
      <c r="K17" s="190" t="s">
        <v>103</v>
      </c>
      <c r="L17" s="83"/>
      <c r="M17" s="83"/>
      <c r="N17" s="126"/>
      <c r="O17" s="119" t="s">
        <v>62</v>
      </c>
      <c r="P17" s="212" t="s">
        <v>90</v>
      </c>
      <c r="Q17" s="238"/>
      <c r="R17" s="213"/>
      <c r="S17" s="200" t="s">
        <v>105</v>
      </c>
      <c r="T17" s="120" t="s">
        <v>64</v>
      </c>
      <c r="U17" s="120" t="s">
        <v>30</v>
      </c>
      <c r="V17" s="212" t="s">
        <v>77</v>
      </c>
      <c r="W17" s="213"/>
      <c r="X17" s="189" t="s">
        <v>102</v>
      </c>
      <c r="Y17" s="190" t="s">
        <v>103</v>
      </c>
    </row>
    <row r="18" spans="1:25" ht="12.75" customHeight="1">
      <c r="A18" s="138">
        <f>übertrag!O17</f>
        <v>0</v>
      </c>
      <c r="B18" s="232">
        <f>übertrag!Z3</f>
        <v>0</v>
      </c>
      <c r="C18" s="233"/>
      <c r="D18" s="234"/>
      <c r="E18" s="144">
        <f>IF(Einzelergebnisse!A13=0,"",Einzelergebnisse!E13)</f>
      </c>
      <c r="F18" s="144">
        <f>IF(Einzelergebnisse!D13=0,"",Einzelergebnisse!D13)</f>
      </c>
      <c r="G18" s="144">
        <f>IF(Einzelergebnisse!C13=0,"",Einzelergebnisse!C13)</f>
      </c>
      <c r="H18" s="208">
        <f>IF(Einzelergebnisse!F13=0,"",Einzelergebnisse!F13)</f>
      </c>
      <c r="I18" s="209"/>
      <c r="J18" s="188">
        <f>IF(Einzelergebnisse!$A$13=0,"",IF(H18="",0,IF(H18=V18,0.5,IF(H18&gt;V18,1,IF(AND(H18&gt;0,V18=""),1,0)))))</f>
      </c>
      <c r="K18" s="248">
        <f>IF(Einzelergebnisse!A13=0,"",IF(H18="",0,IF(J23&amp;H23=X23&amp;V23,0.5,IF(J23&amp;H23&gt;X23&amp;V23,1,IF(J23&gt;X23,1,0)))))</f>
      </c>
      <c r="L18" s="121"/>
      <c r="M18" s="121"/>
      <c r="N18" s="126"/>
      <c r="O18" s="138">
        <f>IF(übertrag!O3="",übertrag!P3,übertrag!O3)</f>
        <v>0</v>
      </c>
      <c r="P18" s="263">
        <f>IF(übertrag!K3="",übertrag!L3,übertrag!K3)</f>
        <v>0</v>
      </c>
      <c r="Q18" s="226"/>
      <c r="R18" s="227"/>
      <c r="S18" s="144">
        <f>IF(Einzelergebnisse!H13=0,"",Einzelergebnisse!L13)</f>
      </c>
      <c r="T18" s="144">
        <f>IF(Einzelergebnisse!K13=0,"",Einzelergebnisse!K13)</f>
      </c>
      <c r="U18" s="144">
        <f>IF(Einzelergebnisse!J13=0,"",Einzelergebnisse!J13)</f>
      </c>
      <c r="V18" s="208">
        <f>IF(Einzelergebnisse!M13=0,"",Einzelergebnisse!M13)</f>
      </c>
      <c r="W18" s="209"/>
      <c r="X18" s="188">
        <f>IF(Einzelergebnisse!$H$13=0,"",IF(V18="",0,IF(V18=H18,0.5,IF(V18&gt;H18,1,IF(AND(V18&gt;0,H18=""),1,0)))))</f>
      </c>
      <c r="Y18" s="248">
        <f>IF(Einzelergebnisse!H13=0,"",IF(V18="",0,IF(X23&amp;V23=J23&amp;H23,0.5,IF(X23&amp;V23&gt;J23&amp;H23,1,IF(X23&gt;J23,1,0)))))</f>
      </c>
    </row>
    <row r="19" spans="1:25" ht="12.75" customHeight="1">
      <c r="A19" s="127">
        <f>übertrag!M17</f>
        <v>0</v>
      </c>
      <c r="B19" s="239"/>
      <c r="C19" s="240"/>
      <c r="D19" s="241"/>
      <c r="E19" s="144">
        <f>IF(Einzelergebnisse!A13=0,"",Einzelergebnisse!E14)</f>
      </c>
      <c r="F19" s="144">
        <f>IF(Einzelergebnisse!D14=0,"",Einzelergebnisse!D14)</f>
      </c>
      <c r="G19" s="144">
        <f>IF(Einzelergebnisse!C14=0,"",Einzelergebnisse!C14)</f>
      </c>
      <c r="H19" s="208">
        <f>IF(Einzelergebnisse!F14=0,"",Einzelergebnisse!F14)</f>
      </c>
      <c r="I19" s="209"/>
      <c r="J19" s="188">
        <f>IF(Einzelergebnisse!$A$13=0,"",IF(H19="",0,IF(H19=V19,0.5,IF(H19&gt;V19,1,IF(AND(H19&gt;0,V19=""),1,0)))))</f>
      </c>
      <c r="K19" s="249"/>
      <c r="L19" s="121"/>
      <c r="M19" s="121"/>
      <c r="N19" s="126"/>
      <c r="O19" s="136">
        <f>IF(übertrag!M3="",übertrag!N3,übertrag!M3)</f>
        <v>0</v>
      </c>
      <c r="P19" s="265"/>
      <c r="Q19" s="228"/>
      <c r="R19" s="229"/>
      <c r="S19" s="144">
        <f>IF(Einzelergebnisse!H13=0,"",Einzelergebnisse!L14)</f>
      </c>
      <c r="T19" s="144">
        <f>IF(Einzelergebnisse!K14=0,"",Einzelergebnisse!K14)</f>
      </c>
      <c r="U19" s="144">
        <f>IF(Einzelergebnisse!J14=0,"",Einzelergebnisse!J14)</f>
      </c>
      <c r="V19" s="208">
        <f>IF(Einzelergebnisse!M14=0,"",Einzelergebnisse!M14)</f>
      </c>
      <c r="W19" s="209"/>
      <c r="X19" s="188">
        <f>IF(Einzelergebnisse!$H$13=0,"",IF(V19="",0,IF(V19=H19,0.5,IF(V19&gt;H19,1,IF(AND(V19&gt;0,H19=""),1,0)))))</f>
      </c>
      <c r="Y19" s="249"/>
    </row>
    <row r="20" spans="1:25" ht="9" customHeight="1">
      <c r="A20" s="123" t="s">
        <v>62</v>
      </c>
      <c r="B20" s="223" t="s">
        <v>91</v>
      </c>
      <c r="C20" s="224"/>
      <c r="D20" s="225"/>
      <c r="E20" s="144"/>
      <c r="F20" s="144"/>
      <c r="G20" s="144"/>
      <c r="H20" s="217"/>
      <c r="I20" s="218"/>
      <c r="J20" s="188"/>
      <c r="K20" s="249"/>
      <c r="L20" s="121"/>
      <c r="M20" s="121"/>
      <c r="N20" s="126"/>
      <c r="O20" s="123" t="s">
        <v>62</v>
      </c>
      <c r="P20" s="223" t="s">
        <v>91</v>
      </c>
      <c r="Q20" s="224"/>
      <c r="R20" s="225"/>
      <c r="S20" s="144"/>
      <c r="T20" s="144"/>
      <c r="U20" s="144"/>
      <c r="V20" s="217"/>
      <c r="W20" s="218"/>
      <c r="X20" s="188"/>
      <c r="Y20" s="249"/>
    </row>
    <row r="21" spans="1:25" ht="12.75" customHeight="1">
      <c r="A21" s="139">
        <f>übertrag!O24</f>
        <v>0</v>
      </c>
      <c r="B21" s="232">
        <f>übertrag!Z10</f>
        <v>0</v>
      </c>
      <c r="C21" s="233"/>
      <c r="D21" s="234"/>
      <c r="E21" s="144">
        <f>IF(Einzelergebnisse!A13=0,"",Einzelergebnisse!E15)</f>
      </c>
      <c r="F21" s="144">
        <f>IF(Einzelergebnisse!D15=0,"",Einzelergebnisse!D15)</f>
      </c>
      <c r="G21" s="144">
        <f>IF(Einzelergebnisse!C15=0,"",Einzelergebnisse!C15)</f>
      </c>
      <c r="H21" s="208">
        <f>IF(Einzelergebnisse!F15=0,"",Einzelergebnisse!F15)</f>
      </c>
      <c r="I21" s="209"/>
      <c r="J21" s="188">
        <f>IF(Einzelergebnisse!$A$13=0,"",IF(H21="",0,IF(H21=V21,0.5,IF(H21&gt;V21,1,IF(AND(H21&gt;0,V21=""),1,0)))))</f>
      </c>
      <c r="K21" s="249"/>
      <c r="L21" s="121"/>
      <c r="M21" s="121"/>
      <c r="N21" s="126"/>
      <c r="O21" s="138">
        <f>IF(übertrag!O9="",übertrag!P9,übertrag!O9)</f>
        <v>0</v>
      </c>
      <c r="P21" s="263">
        <f>IF(übertrag!K9="",übertrag!L9,übertrag!K9)</f>
        <v>0</v>
      </c>
      <c r="Q21" s="226"/>
      <c r="R21" s="227"/>
      <c r="S21" s="144">
        <f>IF(Einzelergebnisse!H13=0,"",Einzelergebnisse!L15)</f>
      </c>
      <c r="T21" s="144">
        <f>IF(Einzelergebnisse!K15=0,"",Einzelergebnisse!K15)</f>
      </c>
      <c r="U21" s="144">
        <f>IF(Einzelergebnisse!J15=0,"",Einzelergebnisse!J15)</f>
      </c>
      <c r="V21" s="208">
        <f>IF(Einzelergebnisse!M15=0,"",Einzelergebnisse!M15)</f>
      </c>
      <c r="W21" s="209"/>
      <c r="X21" s="188">
        <f>IF(Einzelergebnisse!$H$13=0,"",IF(V21="",0,IF(V21=H21,0.5,IF(V21&gt;H21,1,IF(AND(V21&gt;0,H21=""),1,0)))))</f>
      </c>
      <c r="Y21" s="249"/>
    </row>
    <row r="22" spans="1:25" ht="12.75" customHeight="1">
      <c r="A22" s="145">
        <f>übertrag!M24</f>
        <v>0</v>
      </c>
      <c r="B22" s="235"/>
      <c r="C22" s="236"/>
      <c r="D22" s="237"/>
      <c r="E22" s="144">
        <f>IF(Einzelergebnisse!A13=0,"",Einzelergebnisse!E16)</f>
      </c>
      <c r="F22" s="144">
        <f>IF(Einzelergebnisse!D16=0,"",Einzelergebnisse!D16)</f>
      </c>
      <c r="G22" s="144">
        <f>IF(Einzelergebnisse!C16=0,"",Einzelergebnisse!C16)</f>
      </c>
      <c r="H22" s="208">
        <f>IF(Einzelergebnisse!F16=0,"",Einzelergebnisse!F16)</f>
      </c>
      <c r="I22" s="209"/>
      <c r="J22" s="188">
        <f>IF(Einzelergebnisse!$A$13=0,"",IF(H22="",0,IF(H22=V22,0.5,IF(H22&gt;V22,1,IF(AND(H22&gt;0,V22=""),1,0)))))</f>
      </c>
      <c r="K22" s="250"/>
      <c r="L22" s="121"/>
      <c r="M22" s="121"/>
      <c r="N22" s="126"/>
      <c r="O22" s="124">
        <f>IF(übertrag!M9="",übertrag!N9,übertrag!M9)</f>
        <v>0</v>
      </c>
      <c r="P22" s="264"/>
      <c r="Q22" s="230"/>
      <c r="R22" s="231"/>
      <c r="S22" s="144">
        <f>IF(Einzelergebnisse!H13=0,"",Einzelergebnisse!L16)</f>
      </c>
      <c r="T22" s="144">
        <f>IF(Einzelergebnisse!K16=0,"",Einzelergebnisse!K16)</f>
      </c>
      <c r="U22" s="144">
        <f>IF(Einzelergebnisse!J16=0,"",Einzelergebnisse!J16)</f>
      </c>
      <c r="V22" s="208">
        <f>IF(Einzelergebnisse!M16=0,"",Einzelergebnisse!M16)</f>
      </c>
      <c r="W22" s="209"/>
      <c r="X22" s="188">
        <f>IF(Einzelergebnisse!$H$13=0,"",IF(V22="",0,IF(V22=H22,0.5,IF(V22&gt;H22,1,IF(AND(V22&gt;0,H22=""),1,0)))))</f>
      </c>
      <c r="Y22" s="250"/>
    </row>
    <row r="23" spans="1:25" ht="12.75" customHeight="1">
      <c r="A23" s="125"/>
      <c r="B23" s="126"/>
      <c r="C23" s="126"/>
      <c r="D23" s="126"/>
      <c r="E23" s="172">
        <f>IF(Einzelergebnisse!A13=0,"",SUM(E18:E22))</f>
      </c>
      <c r="F23" s="171">
        <f>IF(Einzelergebnisse!A13=0,"",SUM(F18:F22))</f>
      </c>
      <c r="G23" s="172">
        <f>IF(Einzelergebnisse!A13=0,"",SUM(G18:G22))</f>
      </c>
      <c r="H23" s="210">
        <f>IF(Einzelergebnisse!A13=0,"",SUM(H18:H22))</f>
      </c>
      <c r="I23" s="211"/>
      <c r="J23" s="172">
        <f>IF(Einzelergebnisse!A13=0,"",SUM(J18:J19,J21:J22))</f>
      </c>
      <c r="K23" s="146"/>
      <c r="L23" s="122"/>
      <c r="M23" s="122"/>
      <c r="N23" s="126"/>
      <c r="O23" s="125"/>
      <c r="P23" s="126"/>
      <c r="Q23" s="126"/>
      <c r="R23" s="126"/>
      <c r="S23" s="172">
        <f>IF(Einzelergebnisse!H13=0,"",SUM(S18,S19,S21,S22))</f>
      </c>
      <c r="T23" s="171">
        <f>IF(Einzelergebnisse!H13=0,"",SUM(T18,T19,T21,T22))</f>
      </c>
      <c r="U23" s="172">
        <f>IF(Einzelergebnisse!H13=0,"",SUM(U18,U19,U21,U22))</f>
      </c>
      <c r="V23" s="210">
        <f>IF(Einzelergebnisse!H13=0,"",SUM(V18,V19,V21,V22))</f>
      </c>
      <c r="W23" s="211"/>
      <c r="X23" s="172">
        <f>IF(Einzelergebnisse!H13=0,"",SUM(X18:X19,X21:X22))</f>
      </c>
      <c r="Y23" s="147"/>
    </row>
    <row r="24" spans="1:25" ht="9" customHeight="1">
      <c r="A24" s="119" t="s">
        <v>62</v>
      </c>
      <c r="B24" s="212" t="s">
        <v>90</v>
      </c>
      <c r="C24" s="238"/>
      <c r="D24" s="213"/>
      <c r="E24" s="200" t="s">
        <v>105</v>
      </c>
      <c r="F24" s="120" t="s">
        <v>64</v>
      </c>
      <c r="G24" s="120" t="s">
        <v>30</v>
      </c>
      <c r="H24" s="212" t="s">
        <v>77</v>
      </c>
      <c r="I24" s="213"/>
      <c r="J24" s="189" t="s">
        <v>102</v>
      </c>
      <c r="K24" s="190" t="s">
        <v>103</v>
      </c>
      <c r="L24" s="83"/>
      <c r="M24" s="83"/>
      <c r="N24" s="126"/>
      <c r="O24" s="119" t="s">
        <v>62</v>
      </c>
      <c r="P24" s="212" t="s">
        <v>90</v>
      </c>
      <c r="Q24" s="238"/>
      <c r="R24" s="213"/>
      <c r="S24" s="200" t="s">
        <v>105</v>
      </c>
      <c r="T24" s="120" t="s">
        <v>64</v>
      </c>
      <c r="U24" s="120" t="s">
        <v>30</v>
      </c>
      <c r="V24" s="212" t="s">
        <v>77</v>
      </c>
      <c r="W24" s="213"/>
      <c r="X24" s="189" t="s">
        <v>102</v>
      </c>
      <c r="Y24" s="190" t="s">
        <v>103</v>
      </c>
    </row>
    <row r="25" spans="1:25" ht="12.75" customHeight="1">
      <c r="A25" s="138">
        <f>übertrag!O18</f>
        <v>0</v>
      </c>
      <c r="B25" s="232">
        <f>übertrag!Z4</f>
        <v>0</v>
      </c>
      <c r="C25" s="233"/>
      <c r="D25" s="234"/>
      <c r="E25" s="144">
        <f>IF(Einzelergebnisse!A21=0,"",Einzelergebnisse!E21)</f>
      </c>
      <c r="F25" s="144">
        <f>IF(Einzelergebnisse!D21=0,"",Einzelergebnisse!D21)</f>
      </c>
      <c r="G25" s="144">
        <f>IF(Einzelergebnisse!C21=0,"",Einzelergebnisse!C21)</f>
      </c>
      <c r="H25" s="208">
        <f>IF(Einzelergebnisse!F21=0,"",Einzelergebnisse!F21)</f>
      </c>
      <c r="I25" s="209"/>
      <c r="J25" s="188">
        <f>IF(Einzelergebnisse!$A$21=0,"",IF(H25="",0,IF(H25=V25,0.5,IF(H25&gt;V25,1,IF(AND(H25&gt;0,V25=""),1,0)))))</f>
      </c>
      <c r="K25" s="248">
        <f>IF(Einzelergebnisse!A21=0,"",IF(H25="",0,IF(J30&amp;H30=X30&amp;V30,0.5,IF(J30&amp;H30&gt;X30&amp;V30,1,IF(J30&gt;X30,1,0)))))</f>
      </c>
      <c r="L25" s="121"/>
      <c r="M25" s="121"/>
      <c r="N25" s="126"/>
      <c r="O25" s="138">
        <f>IF(übertrag!O4="",übertrag!P4,übertrag!O4)</f>
        <v>0</v>
      </c>
      <c r="P25" s="263">
        <f>IF(übertrag!K4="",übertrag!L4,übertrag!K4)</f>
        <v>0</v>
      </c>
      <c r="Q25" s="226"/>
      <c r="R25" s="227"/>
      <c r="S25" s="144">
        <f>IF(Einzelergebnisse!H21=0,"",Einzelergebnisse!L21)</f>
      </c>
      <c r="T25" s="144">
        <f>IF(Einzelergebnisse!K21=0,"",Einzelergebnisse!K21)</f>
      </c>
      <c r="U25" s="144">
        <f>IF(Einzelergebnisse!J21=0,"",Einzelergebnisse!J21)</f>
      </c>
      <c r="V25" s="208">
        <f>IF(Einzelergebnisse!M21=0,"",Einzelergebnisse!M21)</f>
      </c>
      <c r="W25" s="209"/>
      <c r="X25" s="188">
        <f>IF(Einzelergebnisse!$H$21=0,"",IF(V25="",0,IF(V25=H25,0.5,IF(V25&gt;H25,1,IF(AND(V25&gt;0,H25=""),1,0)))))</f>
      </c>
      <c r="Y25" s="248">
        <f>IF(Einzelergebnisse!H21=0,"",IF(V25="",0,IF(X30&amp;V30=J30&amp;H30,0.5,IF(X30&amp;V30&gt;J30&amp;H30,1,IF(X30&gt;J30,1,0)))))</f>
      </c>
    </row>
    <row r="26" spans="1:25" ht="12.75" customHeight="1">
      <c r="A26" s="127">
        <f>übertrag!M18</f>
        <v>0</v>
      </c>
      <c r="B26" s="239"/>
      <c r="C26" s="240"/>
      <c r="D26" s="241"/>
      <c r="E26" s="144">
        <f>IF(Einzelergebnisse!A21=0,"",Einzelergebnisse!E22)</f>
      </c>
      <c r="F26" s="144">
        <f>IF(Einzelergebnisse!D22=0,"",Einzelergebnisse!D22)</f>
      </c>
      <c r="G26" s="144">
        <f>IF(Einzelergebnisse!C22=0,"",Einzelergebnisse!C22)</f>
      </c>
      <c r="H26" s="208">
        <f>IF(Einzelergebnisse!F22=0,"",Einzelergebnisse!F22)</f>
      </c>
      <c r="I26" s="209"/>
      <c r="J26" s="188">
        <f>IF(Einzelergebnisse!$A$21=0,"",IF(H26="",0,IF(H26=V26,0.5,IF(H26&gt;V26,1,IF(AND(H26&gt;0,V26=""),1,0)))))</f>
      </c>
      <c r="K26" s="249"/>
      <c r="L26" s="121"/>
      <c r="M26" s="121"/>
      <c r="N26" s="126"/>
      <c r="O26" s="136">
        <f>IF(übertrag!M4="",übertrag!N4,übertrag!M4)</f>
        <v>0</v>
      </c>
      <c r="P26" s="265"/>
      <c r="Q26" s="228"/>
      <c r="R26" s="229"/>
      <c r="S26" s="144">
        <f>IF(Einzelergebnisse!H21=0,"",Einzelergebnisse!L22)</f>
      </c>
      <c r="T26" s="144">
        <f>IF(Einzelergebnisse!K22=0,"",Einzelergebnisse!K22)</f>
      </c>
      <c r="U26" s="144">
        <f>IF(Einzelergebnisse!J22=0,"",Einzelergebnisse!J22)</f>
      </c>
      <c r="V26" s="208">
        <f>IF(Einzelergebnisse!M22=0,"",Einzelergebnisse!M22)</f>
      </c>
      <c r="W26" s="209"/>
      <c r="X26" s="188">
        <f>IF(Einzelergebnisse!$H$21=0,"",IF(V26="",0,IF(V26=H26,0.5,IF(V26&gt;H26,1,IF(AND(V26&gt;0,H26=""),1,0)))))</f>
      </c>
      <c r="Y26" s="249"/>
    </row>
    <row r="27" spans="1:25" ht="9" customHeight="1">
      <c r="A27" s="123" t="s">
        <v>62</v>
      </c>
      <c r="B27" s="223" t="s">
        <v>91</v>
      </c>
      <c r="C27" s="224"/>
      <c r="D27" s="225"/>
      <c r="E27" s="144"/>
      <c r="F27" s="144"/>
      <c r="G27" s="144"/>
      <c r="H27" s="217"/>
      <c r="I27" s="218"/>
      <c r="J27" s="188"/>
      <c r="K27" s="249"/>
      <c r="L27" s="121"/>
      <c r="M27" s="121"/>
      <c r="N27" s="126"/>
      <c r="O27" s="123" t="s">
        <v>62</v>
      </c>
      <c r="P27" s="223" t="s">
        <v>91</v>
      </c>
      <c r="Q27" s="224"/>
      <c r="R27" s="225"/>
      <c r="S27" s="144"/>
      <c r="T27" s="144"/>
      <c r="U27" s="144"/>
      <c r="V27" s="217"/>
      <c r="W27" s="218"/>
      <c r="X27" s="188"/>
      <c r="Y27" s="249"/>
    </row>
    <row r="28" spans="1:25" ht="12.75" customHeight="1">
      <c r="A28" s="139">
        <f>übertrag!O25</f>
        <v>0</v>
      </c>
      <c r="B28" s="232">
        <f>übertrag!Z11</f>
        <v>0</v>
      </c>
      <c r="C28" s="233"/>
      <c r="D28" s="234"/>
      <c r="E28" s="144">
        <f>IF(Einzelergebnisse!A21=0,"",Einzelergebnisse!E23)</f>
      </c>
      <c r="F28" s="144">
        <f>IF(Einzelergebnisse!D23=0,"",Einzelergebnisse!D23)</f>
      </c>
      <c r="G28" s="144">
        <f>IF(Einzelergebnisse!C23=0,"",Einzelergebnisse!C23)</f>
      </c>
      <c r="H28" s="208">
        <f>IF(Einzelergebnisse!F23=0,"",Einzelergebnisse!F23)</f>
      </c>
      <c r="I28" s="209"/>
      <c r="J28" s="188">
        <f>IF(Einzelergebnisse!$A$21=0,"",IF(H28="",0,IF(H28=V28,0.5,IF(H28&gt;V28,1,IF(AND(H28&gt;0,V28=""),1,0)))))</f>
      </c>
      <c r="K28" s="249"/>
      <c r="L28" s="121"/>
      <c r="M28" s="121"/>
      <c r="N28" s="126"/>
      <c r="O28" s="138">
        <f>IF(übertrag!O10="",übertrag!P10,übertrag!O10)</f>
        <v>0</v>
      </c>
      <c r="P28" s="263">
        <f>IF(übertrag!K10="",übertrag!L10,übertrag!K10)</f>
        <v>0</v>
      </c>
      <c r="Q28" s="226"/>
      <c r="R28" s="227"/>
      <c r="S28" s="144">
        <f>IF(Einzelergebnisse!H21=0,"",Einzelergebnisse!L23)</f>
      </c>
      <c r="T28" s="144">
        <f>IF(Einzelergebnisse!K23=0,"",Einzelergebnisse!K23)</f>
      </c>
      <c r="U28" s="144">
        <f>IF(Einzelergebnisse!J23=0,"",Einzelergebnisse!J23)</f>
      </c>
      <c r="V28" s="208">
        <f>IF(Einzelergebnisse!M23=0,"",Einzelergebnisse!M23)</f>
      </c>
      <c r="W28" s="209"/>
      <c r="X28" s="188">
        <f>IF(Einzelergebnisse!$H$21=0,"",IF(V28="",0,IF(V28=H28,0.5,IF(V28&gt;H28,1,IF(AND(V28&gt;0,H28=""),1,0)))))</f>
      </c>
      <c r="Y28" s="249"/>
    </row>
    <row r="29" spans="1:25" ht="12.75" customHeight="1">
      <c r="A29" s="145">
        <f>übertrag!M25</f>
        <v>0</v>
      </c>
      <c r="B29" s="235"/>
      <c r="C29" s="236"/>
      <c r="D29" s="237"/>
      <c r="E29" s="144">
        <f>IF(Einzelergebnisse!A21=0,"",Einzelergebnisse!E24)</f>
      </c>
      <c r="F29" s="144">
        <f>IF(Einzelergebnisse!D24=0,"",Einzelergebnisse!D24)</f>
      </c>
      <c r="G29" s="144">
        <f>IF(Einzelergebnisse!C24=0,"",Einzelergebnisse!C24)</f>
      </c>
      <c r="H29" s="208">
        <f>IF(Einzelergebnisse!F24=0,"",Einzelergebnisse!F24)</f>
      </c>
      <c r="I29" s="209"/>
      <c r="J29" s="188">
        <f>IF(Einzelergebnisse!$A$21=0,"",IF(H29="",0,IF(H29=V29,0.5,IF(H29&gt;V29,1,IF(AND(H29&gt;0,V29=""),1,0)))))</f>
      </c>
      <c r="K29" s="250"/>
      <c r="L29" s="121"/>
      <c r="M29" s="121"/>
      <c r="N29" s="126"/>
      <c r="O29" s="124">
        <f>IF(übertrag!M10="",übertrag!N10,übertrag!M10)</f>
        <v>0</v>
      </c>
      <c r="P29" s="264"/>
      <c r="Q29" s="230"/>
      <c r="R29" s="231"/>
      <c r="S29" s="173">
        <f>IF(Einzelergebnisse!H21=0,"",Einzelergebnisse!L24)</f>
      </c>
      <c r="T29" s="174">
        <f>IF(Einzelergebnisse!K24=0,"",Einzelergebnisse!K24)</f>
      </c>
      <c r="U29" s="144">
        <f>IF(Einzelergebnisse!J24=0,"",Einzelergebnisse!J24)</f>
      </c>
      <c r="V29" s="208">
        <f>IF(Einzelergebnisse!M24=0,"",Einzelergebnisse!M24)</f>
      </c>
      <c r="W29" s="209"/>
      <c r="X29" s="188">
        <f>IF(Einzelergebnisse!$H$21=0,"",IF(V29="",0,IF(V29=H29,0.5,IF(V29&gt;H29,1,IF(AND(V29&gt;0,H29=""),1,0)))))</f>
      </c>
      <c r="Y29" s="250"/>
    </row>
    <row r="30" spans="1:25" ht="12.75" customHeight="1">
      <c r="A30" s="125"/>
      <c r="B30" s="126"/>
      <c r="C30" s="126"/>
      <c r="D30" s="126"/>
      <c r="E30" s="172">
        <f>IF(Einzelergebnisse!A21=0,"",SUM(E25:E29))</f>
      </c>
      <c r="F30" s="171">
        <f>IF(Einzelergebnisse!A21=0,"",SUM(F25:F29))</f>
      </c>
      <c r="G30" s="172">
        <f>IF(Einzelergebnisse!A21=0,"",SUM(G25:G29))</f>
      </c>
      <c r="H30" s="210">
        <f>IF(Einzelergebnisse!A21=0,"",SUM(H25:H29))</f>
      </c>
      <c r="I30" s="211"/>
      <c r="J30" s="172">
        <f>IF(Einzelergebnisse!A21=0,"",SUM(J25:J26,J28:J29))</f>
      </c>
      <c r="K30" s="146"/>
      <c r="L30" s="122"/>
      <c r="M30" s="122"/>
      <c r="N30" s="126"/>
      <c r="O30" s="125"/>
      <c r="P30" s="126"/>
      <c r="Q30" s="126"/>
      <c r="R30" s="126"/>
      <c r="S30" s="172">
        <f>IF(Einzelergebnisse!H21=0,"",SUM(S25,S26,S28,S29))</f>
      </c>
      <c r="T30" s="171">
        <f>IF(Einzelergebnisse!H21=0,"",SUM(T25,T26,T28,T29))</f>
      </c>
      <c r="U30" s="172">
        <f>IF(Einzelergebnisse!H21=0,"",SUM(U25,U26,U28,U29))</f>
      </c>
      <c r="V30" s="210">
        <f>IF(Einzelergebnisse!H21=0,"",SUM(V25,V26,V28,V29))</f>
      </c>
      <c r="W30" s="211"/>
      <c r="X30" s="172">
        <f>IF(Einzelergebnisse!H21=0,"",SUM(X25:X26,X28:X29))</f>
      </c>
      <c r="Y30" s="146"/>
    </row>
    <row r="31" spans="1:25" ht="9" customHeight="1">
      <c r="A31" s="119" t="s">
        <v>62</v>
      </c>
      <c r="B31" s="212" t="s">
        <v>90</v>
      </c>
      <c r="C31" s="238"/>
      <c r="D31" s="213"/>
      <c r="E31" s="200" t="s">
        <v>105</v>
      </c>
      <c r="F31" s="120" t="s">
        <v>64</v>
      </c>
      <c r="G31" s="120" t="s">
        <v>30</v>
      </c>
      <c r="H31" s="212" t="s">
        <v>77</v>
      </c>
      <c r="I31" s="213"/>
      <c r="J31" s="189" t="s">
        <v>102</v>
      </c>
      <c r="K31" s="190" t="s">
        <v>103</v>
      </c>
      <c r="L31" s="83"/>
      <c r="M31" s="83"/>
      <c r="N31" s="126"/>
      <c r="O31" s="119" t="s">
        <v>62</v>
      </c>
      <c r="P31" s="212" t="s">
        <v>90</v>
      </c>
      <c r="Q31" s="238"/>
      <c r="R31" s="213"/>
      <c r="S31" s="200" t="s">
        <v>105</v>
      </c>
      <c r="T31" s="120" t="s">
        <v>64</v>
      </c>
      <c r="U31" s="120" t="s">
        <v>30</v>
      </c>
      <c r="V31" s="212" t="s">
        <v>77</v>
      </c>
      <c r="W31" s="213"/>
      <c r="X31" s="189" t="s">
        <v>104</v>
      </c>
      <c r="Y31" s="190" t="s">
        <v>103</v>
      </c>
    </row>
    <row r="32" spans="1:25" ht="12.75" customHeight="1">
      <c r="A32" s="139">
        <f>übertrag!O19</f>
        <v>0</v>
      </c>
      <c r="B32" s="232">
        <f>übertrag!Z5</f>
        <v>0</v>
      </c>
      <c r="C32" s="233"/>
      <c r="D32" s="234"/>
      <c r="E32" s="144">
        <f>IF(Einzelergebnisse!A29=0,"",Einzelergebnisse!E29)</f>
      </c>
      <c r="F32" s="144">
        <f>IF(Einzelergebnisse!D29=0,"",Einzelergebnisse!D29)</f>
      </c>
      <c r="G32" s="144">
        <f>IF(Einzelergebnisse!C29=0,"",Einzelergebnisse!C29)</f>
      </c>
      <c r="H32" s="208">
        <f>IF(Einzelergebnisse!F29=0,"",Einzelergebnisse!F29)</f>
      </c>
      <c r="I32" s="209"/>
      <c r="J32" s="188">
        <f>IF(Einzelergebnisse!$A$29=0,"",IF(H32="",0,IF(H32=V32,0.5,IF(H32&gt;V32,1,IF(AND(H32&gt;0,V32=""),1,0)))))</f>
      </c>
      <c r="K32" s="248">
        <f>IF(Einzelergebnisse!A29=0,"",IF(H32="",0,IF(J37&amp;H37=X37&amp;V37,0.5,IF(J37&amp;H37&gt;X37&amp;V37,1,IF(J37&gt;X37,1,0)))))</f>
      </c>
      <c r="L32" s="121"/>
      <c r="M32" s="121"/>
      <c r="N32" s="126"/>
      <c r="O32" s="138">
        <f>IF(übertrag!O5="",übertrag!P5,übertrag!O5)</f>
        <v>0</v>
      </c>
      <c r="P32" s="263">
        <f>IF(übertrag!K5="",übertrag!L5,übertrag!K5)</f>
        <v>0</v>
      </c>
      <c r="Q32" s="226"/>
      <c r="R32" s="227"/>
      <c r="S32" s="144">
        <f>IF(Einzelergebnisse!H29=0,"",Einzelergebnisse!L29)</f>
      </c>
      <c r="T32" s="144">
        <f>IF(Einzelergebnisse!K29=0,"",Einzelergebnisse!K29)</f>
      </c>
      <c r="U32" s="144">
        <f>IF(Einzelergebnisse!J29=0,"",Einzelergebnisse!J29)</f>
      </c>
      <c r="V32" s="208">
        <f>IF(Einzelergebnisse!M29=0,"",Einzelergebnisse!M29)</f>
      </c>
      <c r="W32" s="209"/>
      <c r="X32" s="188">
        <f>IF(Einzelergebnisse!$H$29=0,"",IF(V32="",0,IF(V32=H32,0.5,IF(V32&gt;H32,1,IF(AND(V32&gt;0,H32=""),1,0)))))</f>
      </c>
      <c r="Y32" s="248">
        <f>IF(Einzelergebnisse!H29=0,"",IF(V32="",0,IF(X37&amp;V37=J37&amp;H37,0.5,IF(X37&amp;V37&gt;J37&amp;H37,1,IF(X37&gt;J37,1,0)))))</f>
      </c>
    </row>
    <row r="33" spans="1:25" ht="12.75" customHeight="1">
      <c r="A33" s="127">
        <f>übertrag!M19</f>
        <v>0</v>
      </c>
      <c r="B33" s="239"/>
      <c r="C33" s="240"/>
      <c r="D33" s="241"/>
      <c r="E33" s="144">
        <f>IF(Einzelergebnisse!A29=0,"",Einzelergebnisse!E30)</f>
      </c>
      <c r="F33" s="144">
        <f>IF(Einzelergebnisse!D30=0,"",Einzelergebnisse!D30)</f>
      </c>
      <c r="G33" s="144">
        <f>IF(Einzelergebnisse!C30=0,"",Einzelergebnisse!C30)</f>
      </c>
      <c r="H33" s="208">
        <f>IF(Einzelergebnisse!F30=0,"",Einzelergebnisse!F30)</f>
      </c>
      <c r="I33" s="209"/>
      <c r="J33" s="188">
        <f>IF(Einzelergebnisse!$A$29=0,"",IF(H33="",0,IF(H33=V33,0.5,IF(H33&gt;V33,1,IF(AND(H33&gt;0,V33=""),1,0)))))</f>
      </c>
      <c r="K33" s="249"/>
      <c r="L33" s="121"/>
      <c r="M33" s="121"/>
      <c r="N33" s="126"/>
      <c r="O33" s="136">
        <f>IF(übertrag!M5="",übertrag!N5,übertrag!M5)</f>
        <v>0</v>
      </c>
      <c r="P33" s="265"/>
      <c r="Q33" s="228"/>
      <c r="R33" s="229"/>
      <c r="S33" s="144">
        <f>IF(Einzelergebnisse!H29=0,"",Einzelergebnisse!L30)</f>
      </c>
      <c r="T33" s="144">
        <f>IF(Einzelergebnisse!K30=0,"",Einzelergebnisse!K30)</f>
      </c>
      <c r="U33" s="144">
        <f>IF(Einzelergebnisse!J30=0,"",Einzelergebnisse!J30)</f>
      </c>
      <c r="V33" s="208">
        <f>IF(Einzelergebnisse!M30=0,"",Einzelergebnisse!M30)</f>
      </c>
      <c r="W33" s="209"/>
      <c r="X33" s="188">
        <f>IF(Einzelergebnisse!$H$29=0,"",IF(V33="",0,IF(V33=H33,0.5,IF(V33&gt;H33,1,IF(AND(V33&gt;0,H33=""),1,0)))))</f>
      </c>
      <c r="Y33" s="249"/>
    </row>
    <row r="34" spans="1:25" ht="9" customHeight="1">
      <c r="A34" s="123" t="s">
        <v>62</v>
      </c>
      <c r="B34" s="223" t="s">
        <v>91</v>
      </c>
      <c r="C34" s="224"/>
      <c r="D34" s="225"/>
      <c r="E34" s="144"/>
      <c r="F34" s="144"/>
      <c r="G34" s="144"/>
      <c r="H34" s="217"/>
      <c r="I34" s="218"/>
      <c r="J34" s="188"/>
      <c r="K34" s="249"/>
      <c r="L34" s="121"/>
      <c r="M34" s="121"/>
      <c r="N34" s="126"/>
      <c r="O34" s="123" t="s">
        <v>62</v>
      </c>
      <c r="P34" s="223" t="s">
        <v>91</v>
      </c>
      <c r="Q34" s="224"/>
      <c r="R34" s="225"/>
      <c r="S34" s="144"/>
      <c r="T34" s="144"/>
      <c r="U34" s="144"/>
      <c r="V34" s="217"/>
      <c r="W34" s="218"/>
      <c r="X34" s="188"/>
      <c r="Y34" s="249"/>
    </row>
    <row r="35" spans="1:25" ht="12.75" customHeight="1">
      <c r="A35" s="139">
        <f>übertrag!O26</f>
        <v>0</v>
      </c>
      <c r="B35" s="232">
        <f>übertrag!Z12</f>
        <v>0</v>
      </c>
      <c r="C35" s="233"/>
      <c r="D35" s="234"/>
      <c r="E35" s="144">
        <f>IF(Einzelergebnisse!A29=0,"",Einzelergebnisse!E31)</f>
      </c>
      <c r="F35" s="144">
        <f>IF(Einzelergebnisse!D31=0,"",Einzelergebnisse!D31)</f>
      </c>
      <c r="G35" s="144">
        <f>IF(Einzelergebnisse!C31=0,"",Einzelergebnisse!C31)</f>
      </c>
      <c r="H35" s="208">
        <f>IF(Einzelergebnisse!F31=0,"",Einzelergebnisse!F31)</f>
      </c>
      <c r="I35" s="209"/>
      <c r="J35" s="188">
        <f>IF(Einzelergebnisse!$A$29=0,"",IF(H35="",0,IF(H35=V35,0.5,IF(H35&gt;V35,1,IF(AND(H35&gt;0,V35=""),1,0)))))</f>
      </c>
      <c r="K35" s="249"/>
      <c r="L35" s="121"/>
      <c r="M35" s="121"/>
      <c r="N35" s="126"/>
      <c r="O35" s="138">
        <f>IF(übertrag!O11="",übertrag!P11,übertrag!O11)</f>
        <v>0</v>
      </c>
      <c r="P35" s="226">
        <f>IF(übertrag!K11="",übertrag!L11,übertrag!K11)</f>
        <v>0</v>
      </c>
      <c r="Q35" s="226"/>
      <c r="R35" s="227"/>
      <c r="S35" s="144">
        <f>IF(Einzelergebnisse!H29=0,"",Einzelergebnisse!L31)</f>
      </c>
      <c r="T35" s="144">
        <f>IF(Einzelergebnisse!K31=0,"",Einzelergebnisse!K31)</f>
      </c>
      <c r="U35" s="144">
        <f>IF(Einzelergebnisse!J31=0,"",Einzelergebnisse!J31)</f>
      </c>
      <c r="V35" s="208">
        <f>IF(Einzelergebnisse!M31=0,"",Einzelergebnisse!M31)</f>
      </c>
      <c r="W35" s="209"/>
      <c r="X35" s="188">
        <f>IF(Einzelergebnisse!$H$29=0,"",IF(V35="",0,IF(V35=H35,0.5,IF(V35&gt;H35,1,IF(AND(V35&gt;0,H35=""),1,0)))))</f>
      </c>
      <c r="Y35" s="249"/>
    </row>
    <row r="36" spans="1:25" ht="12.75" customHeight="1">
      <c r="A36" s="145">
        <f>übertrag!M26</f>
        <v>0</v>
      </c>
      <c r="B36" s="235"/>
      <c r="C36" s="236"/>
      <c r="D36" s="237"/>
      <c r="E36" s="144">
        <f>IF(Einzelergebnisse!A29=0,"",Einzelergebnisse!E32)</f>
      </c>
      <c r="F36" s="144">
        <f>IF(Einzelergebnisse!D32=0,"",Einzelergebnisse!D32)</f>
      </c>
      <c r="G36" s="144">
        <f>IF(Einzelergebnisse!C32=0,"",Einzelergebnisse!C32)</f>
      </c>
      <c r="H36" s="208">
        <f>IF(Einzelergebnisse!F32=0,"",Einzelergebnisse!F32)</f>
      </c>
      <c r="I36" s="209"/>
      <c r="J36" s="188">
        <f>IF(Einzelergebnisse!$A$29=0,"",IF(H36="",0,IF(H36=V36,0.5,IF(H36&gt;V36,1,IF(AND(H36&gt;0,V36=""),1,0)))))</f>
      </c>
      <c r="K36" s="250"/>
      <c r="L36" s="121"/>
      <c r="M36" s="121"/>
      <c r="N36" s="126"/>
      <c r="O36" s="124">
        <f>IF(übertrag!M11="",übertrag!N11,übertrag!M11)</f>
        <v>0</v>
      </c>
      <c r="P36" s="230"/>
      <c r="Q36" s="230"/>
      <c r="R36" s="231"/>
      <c r="S36" s="144">
        <f>IF(Einzelergebnisse!H29=0,"",Einzelergebnisse!L32)</f>
      </c>
      <c r="T36" s="144">
        <f>IF(Einzelergebnisse!K32=0,"",Einzelergebnisse!K32)</f>
      </c>
      <c r="U36" s="144">
        <f>IF(Einzelergebnisse!J32=0,"",Einzelergebnisse!J32)</f>
      </c>
      <c r="V36" s="208">
        <f>IF(Einzelergebnisse!M32=0,"",Einzelergebnisse!M32)</f>
      </c>
      <c r="W36" s="209"/>
      <c r="X36" s="188">
        <f>IF(Einzelergebnisse!$H$29=0,"",IF(V36="",0,IF(V36=H36,0.5,IF(V36&gt;H36,1,IF(AND(V36&gt;0,H36=""),1,0)))))</f>
      </c>
      <c r="Y36" s="250"/>
    </row>
    <row r="37" spans="1:25" ht="12.75" customHeight="1">
      <c r="A37" s="125"/>
      <c r="B37" s="126"/>
      <c r="C37" s="126"/>
      <c r="D37" s="126"/>
      <c r="E37" s="172">
        <f>IF(Einzelergebnisse!A29=0,"",SUM(E32:E36))</f>
      </c>
      <c r="F37" s="171">
        <f>IF(Einzelergebnisse!A29=0,"",SUM(F32:F36))</f>
      </c>
      <c r="G37" s="172">
        <f>IF(Einzelergebnisse!A29=0,"",SUM(G32:G36))</f>
      </c>
      <c r="H37" s="210">
        <f>IF(Einzelergebnisse!A29=0,"",SUM(H32:H36))</f>
      </c>
      <c r="I37" s="211"/>
      <c r="J37" s="172">
        <f>IF(Einzelergebnisse!A29=0,"",SUM(J32:J33,J35:J36))</f>
      </c>
      <c r="K37" s="146"/>
      <c r="L37" s="122"/>
      <c r="M37" s="122"/>
      <c r="N37" s="126"/>
      <c r="O37" s="125"/>
      <c r="P37" s="126"/>
      <c r="Q37" s="126"/>
      <c r="R37" s="126"/>
      <c r="S37" s="172">
        <f>IF(Einzelergebnisse!H29=0,"",SUM(S32,S33,S35,S36))</f>
      </c>
      <c r="T37" s="171">
        <f>IF(Einzelergebnisse!H29=0,"",SUM(T32,T33,T35,T36))</f>
      </c>
      <c r="U37" s="172">
        <f>IF(Einzelergebnisse!H29=0,"",SUM(U32,U33,U35,U36))</f>
      </c>
      <c r="V37" s="210">
        <f>IF(Einzelergebnisse!H29=0,"",SUM(V32,V33,V35,V36))</f>
      </c>
      <c r="W37" s="211"/>
      <c r="X37" s="172">
        <f>IF(Einzelergebnisse!H29=0,"",SUM(X32:X33,X35:X36))</f>
      </c>
      <c r="Y37" s="146"/>
    </row>
    <row r="38" spans="1:25" ht="9" customHeight="1">
      <c r="A38" s="119" t="s">
        <v>62</v>
      </c>
      <c r="B38" s="212" t="s">
        <v>90</v>
      </c>
      <c r="C38" s="238"/>
      <c r="D38" s="213"/>
      <c r="E38" s="200" t="s">
        <v>105</v>
      </c>
      <c r="F38" s="120" t="s">
        <v>64</v>
      </c>
      <c r="G38" s="120" t="s">
        <v>30</v>
      </c>
      <c r="H38" s="212" t="s">
        <v>77</v>
      </c>
      <c r="I38" s="213"/>
      <c r="J38" s="189" t="s">
        <v>102</v>
      </c>
      <c r="K38" s="190" t="s">
        <v>103</v>
      </c>
      <c r="L38" s="83"/>
      <c r="M38" s="83"/>
      <c r="N38" s="126"/>
      <c r="O38" s="119" t="s">
        <v>62</v>
      </c>
      <c r="P38" s="212" t="s">
        <v>90</v>
      </c>
      <c r="Q38" s="238"/>
      <c r="R38" s="213"/>
      <c r="S38" s="200" t="s">
        <v>105</v>
      </c>
      <c r="T38" s="120" t="s">
        <v>64</v>
      </c>
      <c r="U38" s="120" t="s">
        <v>30</v>
      </c>
      <c r="V38" s="212" t="s">
        <v>77</v>
      </c>
      <c r="W38" s="213"/>
      <c r="X38" s="189" t="s">
        <v>102</v>
      </c>
      <c r="Y38" s="190" t="s">
        <v>103</v>
      </c>
    </row>
    <row r="39" spans="1:25" ht="12.75" customHeight="1">
      <c r="A39" s="139">
        <f>übertrag!O20</f>
        <v>0</v>
      </c>
      <c r="B39" s="232">
        <f>übertrag!Z6</f>
        <v>0</v>
      </c>
      <c r="C39" s="233"/>
      <c r="D39" s="234"/>
      <c r="E39" s="144">
        <f>IF(Einzelergebnisse!A37=0,"",Einzelergebnisse!E37)</f>
      </c>
      <c r="F39" s="144">
        <f>IF(Einzelergebnisse!D37=0,"",Einzelergebnisse!D37)</f>
      </c>
      <c r="G39" s="144">
        <f>IF(Einzelergebnisse!C37=0,"",Einzelergebnisse!C37)</f>
      </c>
      <c r="H39" s="208">
        <f>IF(Einzelergebnisse!F37=0,"",Einzelergebnisse!F37)</f>
      </c>
      <c r="I39" s="209"/>
      <c r="J39" s="188">
        <f>IF(Einzelergebnisse!$A$37=0,"",IF(H39="",0,IF(H39=V39,0.5,IF(H39&gt;V39,1,IF(AND(H39&gt;0,V39=""),1,0)))))</f>
      </c>
      <c r="K39" s="248">
        <f>IF(Einzelergebnisse!A37=0,"",IF(H39="",0,IF(J44&amp;H44=X44&amp;V44,0.5,IF(J44&amp;H44&gt;X44&amp;V44,1,IF(J44&gt;X44,1,0)))))</f>
      </c>
      <c r="L39" s="121"/>
      <c r="M39" s="121"/>
      <c r="N39" s="126"/>
      <c r="O39" s="138">
        <f>IF(übertrag!O6="",übertrag!P6,übertrag!O6)</f>
        <v>0</v>
      </c>
      <c r="P39" s="226">
        <f>IF(übertrag!K6="",übertrag!L6,übertrag!K6)</f>
        <v>0</v>
      </c>
      <c r="Q39" s="226"/>
      <c r="R39" s="227"/>
      <c r="S39" s="144">
        <f>IF(Einzelergebnisse!H37=0,"",Einzelergebnisse!L37)</f>
      </c>
      <c r="T39" s="144">
        <f>IF(Einzelergebnisse!K37=0,"",Einzelergebnisse!K37)</f>
      </c>
      <c r="U39" s="144">
        <f>IF(Einzelergebnisse!J37=0,"",Einzelergebnisse!J37)</f>
      </c>
      <c r="V39" s="208">
        <f>IF(Einzelergebnisse!M37=0,"",Einzelergebnisse!M37)</f>
      </c>
      <c r="W39" s="209"/>
      <c r="X39" s="188">
        <f>IF(Einzelergebnisse!$H$37=0,"",IF(V39="",0,IF(V39=H39,0.5,IF(V39&gt;H39,1,IF(AND(V39&gt;0,H39=""),1,0)))))</f>
      </c>
      <c r="Y39" s="248">
        <f>IF(Einzelergebnisse!H37=0,"",IF(V39="",0,IF(X44&amp;V44=J44&amp;H44,0.5,IF(X44&amp;V44&gt;J44&amp;H44,1,IF(X44&gt;J44,1,0)))))</f>
      </c>
    </row>
    <row r="40" spans="1:25" ht="12.75" customHeight="1">
      <c r="A40" s="127">
        <f>übertrag!M20</f>
        <v>0</v>
      </c>
      <c r="B40" s="239"/>
      <c r="C40" s="240"/>
      <c r="D40" s="241"/>
      <c r="E40" s="144">
        <f>IF(Einzelergebnisse!A37=0,"",Einzelergebnisse!E38)</f>
      </c>
      <c r="F40" s="144">
        <f>IF(Einzelergebnisse!D38=0,"",Einzelergebnisse!D38)</f>
      </c>
      <c r="G40" s="144">
        <f>IF(Einzelergebnisse!C38=0,"",Einzelergebnisse!C38)</f>
      </c>
      <c r="H40" s="208">
        <f>IF(Einzelergebnisse!F38=0,"",Einzelergebnisse!F38)</f>
      </c>
      <c r="I40" s="209"/>
      <c r="J40" s="188">
        <f>IF(Einzelergebnisse!$A$37=0,"",IF(H40="",0,IF(H40=V40,0.5,IF(H40&gt;V40,1,IF(AND(H40&gt;0,V40=""),1,0)))))</f>
      </c>
      <c r="K40" s="249"/>
      <c r="L40" s="121"/>
      <c r="M40" s="121"/>
      <c r="N40" s="126"/>
      <c r="O40" s="136">
        <f>IF(übertrag!M6="",übertrag!N6,übertrag!M6)</f>
        <v>0</v>
      </c>
      <c r="P40" s="228"/>
      <c r="Q40" s="228"/>
      <c r="R40" s="229"/>
      <c r="S40" s="144">
        <f>IF(Einzelergebnisse!H37=0,"",Einzelergebnisse!L38)</f>
      </c>
      <c r="T40" s="144">
        <f>IF(Einzelergebnisse!K38=0,"",Einzelergebnisse!K38)</f>
      </c>
      <c r="U40" s="144">
        <f>IF(Einzelergebnisse!J38=0,"",Einzelergebnisse!J38)</f>
      </c>
      <c r="V40" s="208">
        <f>IF(Einzelergebnisse!M38=0,"",Einzelergebnisse!M38)</f>
      </c>
      <c r="W40" s="209"/>
      <c r="X40" s="188">
        <f>IF(Einzelergebnisse!$H$37=0,"",IF(V40="",0,IF(V40=H40,0.5,IF(V40&gt;H40,1,IF(AND(V40&gt;0,H40=""),1,0)))))</f>
      </c>
      <c r="Y40" s="249"/>
    </row>
    <row r="41" spans="1:25" ht="9" customHeight="1">
      <c r="A41" s="123" t="s">
        <v>62</v>
      </c>
      <c r="B41" s="223" t="s">
        <v>91</v>
      </c>
      <c r="C41" s="224"/>
      <c r="D41" s="225"/>
      <c r="E41" s="144"/>
      <c r="F41" s="144"/>
      <c r="G41" s="144"/>
      <c r="H41" s="217"/>
      <c r="I41" s="218"/>
      <c r="J41" s="188"/>
      <c r="K41" s="249"/>
      <c r="L41" s="121"/>
      <c r="M41" s="121"/>
      <c r="N41" s="126"/>
      <c r="O41" s="123" t="s">
        <v>62</v>
      </c>
      <c r="P41" s="223" t="s">
        <v>91</v>
      </c>
      <c r="Q41" s="224"/>
      <c r="R41" s="225"/>
      <c r="S41" s="144"/>
      <c r="T41" s="144"/>
      <c r="U41" s="144"/>
      <c r="V41" s="217"/>
      <c r="W41" s="218"/>
      <c r="X41" s="188"/>
      <c r="Y41" s="249"/>
    </row>
    <row r="42" spans="1:25" ht="12.75" customHeight="1">
      <c r="A42" s="139">
        <f>übertrag!O27</f>
        <v>0</v>
      </c>
      <c r="B42" s="232">
        <f>übertrag!Z13</f>
        <v>0</v>
      </c>
      <c r="C42" s="233"/>
      <c r="D42" s="234"/>
      <c r="E42" s="144">
        <f>IF(Einzelergebnisse!A37=0,"",Einzelergebnisse!E39)</f>
      </c>
      <c r="F42" s="144">
        <f>IF(Einzelergebnisse!D39=0,"",Einzelergebnisse!D39)</f>
      </c>
      <c r="G42" s="144">
        <f>IF(Einzelergebnisse!C39=0,"",Einzelergebnisse!C39)</f>
      </c>
      <c r="H42" s="208">
        <f>IF(Einzelergebnisse!F39=0,"",Einzelergebnisse!F39)</f>
      </c>
      <c r="I42" s="209"/>
      <c r="J42" s="188">
        <f>IF(Einzelergebnisse!$A$37=0,"",IF(H42="",0,IF(H42=V42,0.5,IF(H42&gt;V42,1,IF(AND(H42&gt;0,V42=""),1,0)))))</f>
      </c>
      <c r="K42" s="249"/>
      <c r="L42" s="121"/>
      <c r="M42" s="121"/>
      <c r="N42" s="126"/>
      <c r="O42" s="138">
        <f>IF(übertrag!O12="",übertrag!P12,übertrag!O12)</f>
        <v>0</v>
      </c>
      <c r="P42" s="226">
        <f>IF(übertrag!K12="",übertrag!L12,übertrag!K12)</f>
        <v>0</v>
      </c>
      <c r="Q42" s="226"/>
      <c r="R42" s="227"/>
      <c r="S42" s="144">
        <f>IF(Einzelergebnisse!H37=0,"",Einzelergebnisse!L39)</f>
      </c>
      <c r="T42" s="144">
        <f>IF(Einzelergebnisse!K39=0,"",Einzelergebnisse!K39)</f>
      </c>
      <c r="U42" s="144">
        <f>IF(Einzelergebnisse!J39=0,"",Einzelergebnisse!J39)</f>
      </c>
      <c r="V42" s="208">
        <f>IF(Einzelergebnisse!M39=0,"",Einzelergebnisse!M39)</f>
      </c>
      <c r="W42" s="209"/>
      <c r="X42" s="188">
        <f>IF(Einzelergebnisse!$H$37=0,"",IF(V42="",0,IF(V42=H42,0.5,IF(V42&gt;H42,1,IF(AND(V42&gt;0,H42=""),1,0)))))</f>
      </c>
      <c r="Y42" s="249"/>
    </row>
    <row r="43" spans="1:25" ht="12.75" customHeight="1">
      <c r="A43" s="145">
        <f>übertrag!M27</f>
        <v>0</v>
      </c>
      <c r="B43" s="235"/>
      <c r="C43" s="236"/>
      <c r="D43" s="237"/>
      <c r="E43" s="144">
        <f>IF(Einzelergebnisse!A37=0,"",Einzelergebnisse!E40)</f>
      </c>
      <c r="F43" s="144">
        <f>IF(Einzelergebnisse!D40=0,"",Einzelergebnisse!D40)</f>
      </c>
      <c r="G43" s="144">
        <f>IF(Einzelergebnisse!C40=0,"",Einzelergebnisse!C40)</f>
      </c>
      <c r="H43" s="208">
        <f>IF(Einzelergebnisse!F40=0,"",Einzelergebnisse!F40)</f>
      </c>
      <c r="I43" s="209"/>
      <c r="J43" s="188">
        <f>IF(Einzelergebnisse!$A$37=0,"",IF(H43="",0,IF(H43=V43,0.5,IF(H43&gt;V43,1,IF(AND(H43&gt;0,V43=""),1,0)))))</f>
      </c>
      <c r="K43" s="250"/>
      <c r="L43" s="121"/>
      <c r="M43" s="121"/>
      <c r="N43" s="126"/>
      <c r="O43" s="124">
        <f>IF(übertrag!M12="",übertrag!N12,übertrag!M12)</f>
        <v>0</v>
      </c>
      <c r="P43" s="230"/>
      <c r="Q43" s="230"/>
      <c r="R43" s="231"/>
      <c r="S43" s="144">
        <f>IF(Einzelergebnisse!H37=0,"",Einzelergebnisse!L40)</f>
      </c>
      <c r="T43" s="144">
        <f>IF(Einzelergebnisse!K40=0,"",Einzelergebnisse!K40)</f>
      </c>
      <c r="U43" s="144">
        <f>IF(Einzelergebnisse!J40=0,"",Einzelergebnisse!J40)</f>
      </c>
      <c r="V43" s="208">
        <f>IF(Einzelergebnisse!M40=0,"",Einzelergebnisse!M40)</f>
      </c>
      <c r="W43" s="209"/>
      <c r="X43" s="188">
        <f>IF(Einzelergebnisse!$H$37=0,"",IF(V43="",0,IF(V43=H43,0.5,IF(V43&gt;H43,1,IF(AND(V43&gt;0,H43=""),1,0)))))</f>
      </c>
      <c r="Y43" s="250"/>
    </row>
    <row r="44" spans="1:25" ht="12.75" customHeight="1">
      <c r="A44" s="125"/>
      <c r="B44" s="126"/>
      <c r="C44" s="126"/>
      <c r="D44" s="126"/>
      <c r="E44" s="172">
        <f>IF(Einzelergebnisse!A37=0,"",SUM(E39:E43))</f>
      </c>
      <c r="F44" s="171">
        <f>IF(Einzelergebnisse!A37=0,"",SUM(F39:F43))</f>
      </c>
      <c r="G44" s="172">
        <f>IF(Einzelergebnisse!A37=0,"",SUM(G39:G43))</f>
      </c>
      <c r="H44" s="210">
        <f>IF(Einzelergebnisse!A37=0,"",SUM(H39:H43))</f>
      </c>
      <c r="I44" s="211"/>
      <c r="J44" s="172">
        <f>IF(Einzelergebnisse!A37=0,"",SUM(J39:J40,J42:J43))</f>
      </c>
      <c r="K44" s="146"/>
      <c r="L44" s="122"/>
      <c r="M44" s="122"/>
      <c r="N44" s="126"/>
      <c r="O44" s="125"/>
      <c r="P44" s="126"/>
      <c r="Q44" s="126"/>
      <c r="R44" s="126"/>
      <c r="S44" s="172">
        <f>IF(Einzelergebnisse!H37=0,"",SUM(S39,S40,S42,S43))</f>
      </c>
      <c r="T44" s="171">
        <f>IF(Einzelergebnisse!H37=0,"",SUM(T39,T40,T42,T43))</f>
      </c>
      <c r="U44" s="172">
        <f>IF(Einzelergebnisse!H37=0,"",SUM(U39,U40,U42,U43))</f>
      </c>
      <c r="V44" s="210">
        <f>IF(Einzelergebnisse!H37=0,"",SUM(V39,V40,V42,V43))</f>
      </c>
      <c r="W44" s="211"/>
      <c r="X44" s="172">
        <f>IF(Einzelergebnisse!H37=0,"",SUM(X39:X40,X42:X43))</f>
      </c>
      <c r="Y44" s="146"/>
    </row>
    <row r="45" spans="1:25" ht="9" customHeight="1">
      <c r="A45" s="119" t="s">
        <v>62</v>
      </c>
      <c r="B45" s="212" t="s">
        <v>90</v>
      </c>
      <c r="C45" s="238"/>
      <c r="D45" s="213"/>
      <c r="E45" s="200" t="s">
        <v>105</v>
      </c>
      <c r="F45" s="120" t="s">
        <v>64</v>
      </c>
      <c r="G45" s="120" t="s">
        <v>30</v>
      </c>
      <c r="H45" s="212" t="s">
        <v>77</v>
      </c>
      <c r="I45" s="213"/>
      <c r="J45" s="189" t="s">
        <v>102</v>
      </c>
      <c r="K45" s="190" t="s">
        <v>103</v>
      </c>
      <c r="L45" s="83"/>
      <c r="M45" s="83"/>
      <c r="N45" s="126"/>
      <c r="O45" s="119" t="s">
        <v>62</v>
      </c>
      <c r="P45" s="212" t="s">
        <v>90</v>
      </c>
      <c r="Q45" s="238"/>
      <c r="R45" s="213"/>
      <c r="S45" s="200" t="s">
        <v>105</v>
      </c>
      <c r="T45" s="120" t="s">
        <v>64</v>
      </c>
      <c r="U45" s="120" t="s">
        <v>30</v>
      </c>
      <c r="V45" s="212" t="s">
        <v>77</v>
      </c>
      <c r="W45" s="213"/>
      <c r="X45" s="189" t="s">
        <v>102</v>
      </c>
      <c r="Y45" s="190" t="s">
        <v>103</v>
      </c>
    </row>
    <row r="46" spans="1:25" ht="12.75" customHeight="1">
      <c r="A46" s="139">
        <f>übertrag!O21</f>
        <v>0</v>
      </c>
      <c r="B46" s="242">
        <f>übertrag!Z7</f>
        <v>0</v>
      </c>
      <c r="C46" s="243"/>
      <c r="D46" s="244"/>
      <c r="E46" s="144">
        <f>IF(Einzelergebnisse!A45=0,"",Einzelergebnisse!E45)</f>
      </c>
      <c r="F46" s="144">
        <f>IF(Einzelergebnisse!D45=0,"",Einzelergebnisse!D45)</f>
      </c>
      <c r="G46" s="144">
        <f>IF(Einzelergebnisse!C45=0,"",Einzelergebnisse!C45)</f>
      </c>
      <c r="H46" s="208">
        <f>IF(Einzelergebnisse!F45=0,"",Einzelergebnisse!F45)</f>
      </c>
      <c r="I46" s="209"/>
      <c r="J46" s="188">
        <f>IF(Einzelergebnisse!$A$45=0,"",IF(H46="",0,IF(H46=V46,0.5,IF(H46&gt;V46,1,IF(AND(H46&gt;0,V46=""),1,0)))))</f>
      </c>
      <c r="K46" s="248">
        <f>IF(Einzelergebnisse!A45=0,"",IF(H46="",0,IF(J51&amp;H51=X51&amp;V51,0.5,IF(J51&amp;H51&gt;X51&amp;V51,1,IF(J51&gt;X51,1,0)))))</f>
      </c>
      <c r="L46" s="121"/>
      <c r="M46" s="121"/>
      <c r="N46" s="126"/>
      <c r="O46" s="138">
        <f>IF(übertrag!O7="",übertrag!P7,übertrag!O7)</f>
        <v>0</v>
      </c>
      <c r="P46" s="226">
        <f>IF(übertrag!K7="",übertrag!L7,übertrag!K7)</f>
        <v>0</v>
      </c>
      <c r="Q46" s="226"/>
      <c r="R46" s="227"/>
      <c r="S46" s="144">
        <f>IF(Einzelergebnisse!H45=0,"",Einzelergebnisse!L45)</f>
      </c>
      <c r="T46" s="144">
        <f>IF(Einzelergebnisse!K45=0,"",Einzelergebnisse!K45)</f>
      </c>
      <c r="U46" s="144">
        <f>IF(Einzelergebnisse!J45=0,"",Einzelergebnisse!J45)</f>
      </c>
      <c r="V46" s="208">
        <f>IF(Einzelergebnisse!M45=0,"",Einzelergebnisse!M45)</f>
      </c>
      <c r="W46" s="209"/>
      <c r="X46" s="188">
        <f>IF(Einzelergebnisse!$H$45=0,"",IF(V46="",0,IF(V46=H46,0.5,IF(V46&gt;H46,1,IF(AND(V46&gt;0,H46=""),1,0)))))</f>
      </c>
      <c r="Y46" s="248">
        <f>IF(Einzelergebnisse!H45=0,"",IF(V46="",0,IF(X51&amp;V51=J51&amp;H51,0.5,IF(X51&amp;V51&gt;J51&amp;H51,1,IF(X51&gt;J51,1,0)))))</f>
      </c>
    </row>
    <row r="47" spans="1:25" ht="12.75" customHeight="1">
      <c r="A47" s="127">
        <f>übertrag!M21</f>
        <v>0</v>
      </c>
      <c r="B47" s="245"/>
      <c r="C47" s="246"/>
      <c r="D47" s="247"/>
      <c r="E47" s="144">
        <f>IF(Einzelergebnisse!A45=0,"",Einzelergebnisse!E46)</f>
      </c>
      <c r="F47" s="144">
        <f>IF(Einzelergebnisse!D46=0,"",Einzelergebnisse!D46)</f>
      </c>
      <c r="G47" s="144">
        <f>IF(Einzelergebnisse!C46=0,"",Einzelergebnisse!C46)</f>
      </c>
      <c r="H47" s="208">
        <f>IF(Einzelergebnisse!F46=0,"",Einzelergebnisse!F46)</f>
      </c>
      <c r="I47" s="209"/>
      <c r="J47" s="188">
        <f>IF(Einzelergebnisse!$A$45=0,"",IF(H47="",0,IF(H47=V47,0.5,IF(H47&gt;V47,1,IF(AND(H47&gt;0,V47=""),1,0)))))</f>
      </c>
      <c r="K47" s="249"/>
      <c r="L47" s="121"/>
      <c r="M47" s="121"/>
      <c r="N47" s="126"/>
      <c r="O47" s="136">
        <f>IF(übertrag!M7="",übertrag!N7,übertrag!M7)</f>
        <v>0</v>
      </c>
      <c r="P47" s="228"/>
      <c r="Q47" s="228"/>
      <c r="R47" s="229"/>
      <c r="S47" s="144">
        <f>IF(Einzelergebnisse!H45=0,"",Einzelergebnisse!L46)</f>
      </c>
      <c r="T47" s="144">
        <f>IF(Einzelergebnisse!K46=0,"",Einzelergebnisse!K46)</f>
      </c>
      <c r="U47" s="144">
        <f>IF(Einzelergebnisse!J46=0,"",Einzelergebnisse!J46)</f>
      </c>
      <c r="V47" s="208">
        <f>IF(Einzelergebnisse!M46=0,"",Einzelergebnisse!M46)</f>
      </c>
      <c r="W47" s="209"/>
      <c r="X47" s="188">
        <f>IF(Einzelergebnisse!$H$45=0,"",IF(V47="",0,IF(V47=H47,0.5,IF(V47&gt;H47,1,IF(AND(V47&gt;0,H47=""),1,0)))))</f>
      </c>
      <c r="Y47" s="249"/>
    </row>
    <row r="48" spans="1:25" ht="9" customHeight="1">
      <c r="A48" s="123" t="s">
        <v>62</v>
      </c>
      <c r="B48" s="223" t="s">
        <v>91</v>
      </c>
      <c r="C48" s="224"/>
      <c r="D48" s="225"/>
      <c r="E48" s="144"/>
      <c r="F48" s="144"/>
      <c r="G48" s="144"/>
      <c r="H48" s="217"/>
      <c r="I48" s="218"/>
      <c r="J48" s="188"/>
      <c r="K48" s="249"/>
      <c r="L48" s="121"/>
      <c r="M48" s="121"/>
      <c r="N48" s="126"/>
      <c r="O48" s="123" t="s">
        <v>62</v>
      </c>
      <c r="P48" s="223" t="s">
        <v>91</v>
      </c>
      <c r="Q48" s="224"/>
      <c r="R48" s="225"/>
      <c r="S48" s="144"/>
      <c r="T48" s="144"/>
      <c r="U48" s="144"/>
      <c r="V48" s="217"/>
      <c r="W48" s="218"/>
      <c r="X48" s="188"/>
      <c r="Y48" s="249"/>
    </row>
    <row r="49" spans="1:25" ht="12.75" customHeight="1">
      <c r="A49" s="139">
        <f>übertrag!O28</f>
        <v>0</v>
      </c>
      <c r="B49" s="232">
        <f>übertrag!Z14</f>
        <v>0</v>
      </c>
      <c r="C49" s="233"/>
      <c r="D49" s="234"/>
      <c r="E49" s="144">
        <f>IF(Einzelergebnisse!A45=0,"",Einzelergebnisse!E47)</f>
      </c>
      <c r="F49" s="144">
        <f>IF(Einzelergebnisse!D47=0,"",Einzelergebnisse!D47)</f>
      </c>
      <c r="G49" s="144">
        <f>IF(Einzelergebnisse!C47=0,"",Einzelergebnisse!C47)</f>
      </c>
      <c r="H49" s="208">
        <f>IF(Einzelergebnisse!F47=0,"",Einzelergebnisse!F47)</f>
      </c>
      <c r="I49" s="209"/>
      <c r="J49" s="188">
        <f>IF(Einzelergebnisse!$A$45=0,"",IF(H49="",0,IF(H49=V49,0.5,IF(H49&gt;V49,1,IF(AND(H49&gt;0,V49=""),1,0)))))</f>
      </c>
      <c r="K49" s="249"/>
      <c r="L49" s="121"/>
      <c r="M49" s="121"/>
      <c r="N49" s="126"/>
      <c r="O49" s="138">
        <f>IF(übertrag!O13="",übertrag!P13,übertrag!O13)</f>
        <v>0</v>
      </c>
      <c r="P49" s="226">
        <f>IF(übertrag!K13="",übertrag!L13,übertrag!K13)</f>
        <v>0</v>
      </c>
      <c r="Q49" s="226"/>
      <c r="R49" s="227"/>
      <c r="S49" s="144">
        <f>IF(Einzelergebnisse!H45=0,"",Einzelergebnisse!L47)</f>
      </c>
      <c r="T49" s="144">
        <f>IF(Einzelergebnisse!K47=0,"",Einzelergebnisse!K47)</f>
      </c>
      <c r="U49" s="144">
        <f>IF(Einzelergebnisse!J47=0,"",Einzelergebnisse!J47)</f>
      </c>
      <c r="V49" s="208">
        <f>IF(Einzelergebnisse!M47=0,"",Einzelergebnisse!M47)</f>
      </c>
      <c r="W49" s="209"/>
      <c r="X49" s="188">
        <f>IF(Einzelergebnisse!$H$45=0,"",IF(V49="",0,IF(V49=H49,0.5,IF(V49&gt;H49,1,IF(AND(V49&gt;0,H49=""),1,0)))))</f>
      </c>
      <c r="Y49" s="249"/>
    </row>
    <row r="50" spans="1:25" ht="12.75" customHeight="1">
      <c r="A50" s="145">
        <f>übertrag!M28</f>
        <v>0</v>
      </c>
      <c r="B50" s="235"/>
      <c r="C50" s="236"/>
      <c r="D50" s="237"/>
      <c r="E50" s="144">
        <f>IF(Einzelergebnisse!A45=0,"",Einzelergebnisse!E48)</f>
      </c>
      <c r="F50" s="144">
        <f>IF(Einzelergebnisse!D48=0,"",Einzelergebnisse!D48)</f>
      </c>
      <c r="G50" s="144">
        <f>IF(Einzelergebnisse!C48=0,"",Einzelergebnisse!C48)</f>
      </c>
      <c r="H50" s="208">
        <f>IF(Einzelergebnisse!F48=0,"",Einzelergebnisse!F48)</f>
      </c>
      <c r="I50" s="209"/>
      <c r="J50" s="188">
        <f>IF(Einzelergebnisse!$A$45=0,"",IF(H50="",0,IF(H50=V50,0.5,IF(H50&gt;V50,1,IF(AND(H50&gt;0,V50=""),1,0)))))</f>
      </c>
      <c r="K50" s="250"/>
      <c r="L50" s="121"/>
      <c r="M50" s="121"/>
      <c r="N50" s="126"/>
      <c r="O50" s="124">
        <f>IF(übertrag!M13="",übertrag!N13,übertrag!M13)</f>
        <v>0</v>
      </c>
      <c r="P50" s="230"/>
      <c r="Q50" s="230"/>
      <c r="R50" s="231"/>
      <c r="S50" s="144">
        <f>IF(Einzelergebnisse!H45=0,"",Einzelergebnisse!L48)</f>
      </c>
      <c r="T50" s="144">
        <f>IF(Einzelergebnisse!K48=0,"",Einzelergebnisse!K48)</f>
      </c>
      <c r="U50" s="144">
        <f>IF(Einzelergebnisse!J48=0,"",Einzelergebnisse!J48)</f>
      </c>
      <c r="V50" s="208">
        <f>IF(Einzelergebnisse!M48=0,"",Einzelergebnisse!M48)</f>
      </c>
      <c r="W50" s="209"/>
      <c r="X50" s="188">
        <f>IF(Einzelergebnisse!$H$45=0,"",IF(V50="",0,IF(V50=H50,0.5,IF(V50&gt;H50,1,IF(AND(V50&gt;0,H50=""),1,0)))))</f>
      </c>
      <c r="Y50" s="250"/>
    </row>
    <row r="51" spans="1:25" ht="12.75" customHeight="1" thickBot="1">
      <c r="A51" s="128"/>
      <c r="B51" s="128"/>
      <c r="C51" s="128"/>
      <c r="D51" s="128"/>
      <c r="E51" s="197">
        <f>IF(Einzelergebnisse!A45=0,"",SUM(E46:E50))</f>
      </c>
      <c r="F51" s="198">
        <f>IF(Einzelergebnisse!A45=0,"",SUM(F46:F50))</f>
      </c>
      <c r="G51" s="197">
        <f>IF(Einzelergebnisse!A45=0,"",SUM(G46:G50))</f>
      </c>
      <c r="H51" s="215">
        <f>IF(Einzelergebnisse!A45=0,"",SUM(H46:H50))</f>
      </c>
      <c r="I51" s="216"/>
      <c r="J51" s="197">
        <f>IF(Einzelergebnisse!A45=0,"",SUM(J46:J47,J49:J50))</f>
      </c>
      <c r="K51" s="199"/>
      <c r="L51" s="122"/>
      <c r="M51" s="122"/>
      <c r="N51" s="126"/>
      <c r="O51" s="126"/>
      <c r="P51" s="126"/>
      <c r="Q51" s="126"/>
      <c r="R51" s="126"/>
      <c r="S51" s="197">
        <f>IF(Einzelergebnisse!H45=0,"",SUM(S46,S47,S49,S50))</f>
      </c>
      <c r="T51" s="198">
        <f>IF(Einzelergebnisse!H45=0,"",SUM(T46,T47,T49,T50))</f>
      </c>
      <c r="U51" s="197">
        <f>IF(Einzelergebnisse!H45=0,"",SUM(U46,U47,U49,U50))</f>
      </c>
      <c r="V51" s="215">
        <f>IF(Einzelergebnisse!H45=0,"",SUM(V46,V47,V49,V50))</f>
      </c>
      <c r="W51" s="216"/>
      <c r="X51" s="197">
        <f>IF(Einzelergebnisse!H45=0,"",SUM(X46:X47,X49:X50))</f>
      </c>
      <c r="Y51" s="199"/>
    </row>
    <row r="52" spans="1:26" ht="12.75" customHeight="1">
      <c r="A52" s="128"/>
      <c r="B52" s="128"/>
      <c r="C52" s="128"/>
      <c r="D52" s="166"/>
      <c r="E52" s="201" t="s">
        <v>98</v>
      </c>
      <c r="F52" s="201" t="s">
        <v>99</v>
      </c>
      <c r="G52" s="201" t="s">
        <v>100</v>
      </c>
      <c r="H52" s="206" t="s">
        <v>101</v>
      </c>
      <c r="I52" s="206"/>
      <c r="J52" s="201" t="s">
        <v>102</v>
      </c>
      <c r="K52" s="201" t="s">
        <v>103</v>
      </c>
      <c r="L52" s="168"/>
      <c r="M52" s="129"/>
      <c r="N52" s="128"/>
      <c r="O52" s="128"/>
      <c r="P52" s="128"/>
      <c r="Q52" s="128"/>
      <c r="R52" s="167"/>
      <c r="S52" s="201" t="s">
        <v>98</v>
      </c>
      <c r="T52" s="201" t="s">
        <v>99</v>
      </c>
      <c r="U52" s="201" t="s">
        <v>100</v>
      </c>
      <c r="V52" s="206" t="s">
        <v>101</v>
      </c>
      <c r="W52" s="206"/>
      <c r="X52" s="201" t="s">
        <v>102</v>
      </c>
      <c r="Y52" s="201" t="s">
        <v>103</v>
      </c>
      <c r="Z52" s="169"/>
    </row>
    <row r="53" spans="1:25" ht="14.25" customHeight="1">
      <c r="A53" s="128"/>
      <c r="B53" s="128"/>
      <c r="C53" s="128"/>
      <c r="D53" s="129"/>
      <c r="E53" s="196">
        <f>IF(Einzelergebnisse!A5=0,"",SUM(E16,E23,E30,E37,E44,E51))</f>
      </c>
      <c r="F53" s="196">
        <f>IF(Einzelergebnisse!A5=0,"",SUM(F16,F23,F30,F37,F44,F51))</f>
      </c>
      <c r="G53" s="196">
        <f>IF(Einzelergebnisse!A5=0,"",SUM(G16,G23,G30,G37,G44,G51))</f>
      </c>
      <c r="H53" s="207">
        <f>IF(Einzelergebnisse!A5=0,"",SUM(H16,H23,H30,H37,H44,H51))</f>
      </c>
      <c r="I53" s="207" t="e">
        <f>IF(Einzelergebnisse!#REF!=0,"",SUM(I16,I23,I37,I30,I44,I51))</f>
        <v>#REF!</v>
      </c>
      <c r="J53" s="196">
        <f>IF(Einzelergebnisse!A5=0,"",SUM(J16,J23,J30,J37,J44,J51))</f>
      </c>
      <c r="K53" s="196">
        <f>IF(Einzelergebnisse!A5=0,"",SUM(K11,K18,K25,K32,K39,K46))</f>
      </c>
      <c r="L53" s="205" t="s">
        <v>85</v>
      </c>
      <c r="M53" s="205"/>
      <c r="N53" s="205"/>
      <c r="O53" s="118"/>
      <c r="P53" s="128"/>
      <c r="Q53" s="128"/>
      <c r="R53" s="129"/>
      <c r="S53" s="196">
        <f>IF(Einzelergebnisse!H5=0,"",SUM(S16,S23,S30,S37,S44,S51))</f>
      </c>
      <c r="T53" s="196">
        <f>IF(Einzelergebnisse!H5=0,"",SUM(T16,T23,T30,T37,T44,T51))</f>
      </c>
      <c r="U53" s="196">
        <f>IF(Einzelergebnisse!H5=0,"",SUM(U16,U23,U30,U37,U44,U51))</f>
      </c>
      <c r="V53" s="207">
        <f>IF(Einzelergebnisse!H5=0,"",SUM(V16,V23,V30,V37,V44,V51))</f>
      </c>
      <c r="W53" s="207"/>
      <c r="X53" s="196">
        <f>IF(Einzelergebnisse!H5=0,"",SUM(X16,X23,X30,X37,X44,X51))</f>
      </c>
      <c r="Y53" s="196">
        <f>IF(Einzelergebnisse!H5=0,"",SUM(Y11,Y18,Y25,Y32,Y39,Y46))</f>
      </c>
    </row>
    <row r="54" spans="3:24" ht="13.5" customHeight="1">
      <c r="C54" s="130" t="s">
        <v>87</v>
      </c>
      <c r="D54" s="170">
        <f>IF(Einzelergebnisse!A5=0,"",SUM(H16,H23,H30,H37,H44,H51))</f>
      </c>
      <c r="E54" s="266" t="s">
        <v>84</v>
      </c>
      <c r="F54" s="266"/>
      <c r="G54" s="266"/>
      <c r="H54" s="266"/>
      <c r="I54" s="266"/>
      <c r="J54" s="170">
        <f>IF(Einzelergebnisse!A5=0,"",IF(D54=0,0,IF(D54=R54,1,IF(D54&gt;R54,2,0))))</f>
      </c>
      <c r="K54" s="111"/>
      <c r="L54" s="178">
        <f>IF(Einzelergebnisse!A5=0,"",SUM(K53,J54))</f>
      </c>
      <c r="M54" s="180" t="s">
        <v>65</v>
      </c>
      <c r="N54" s="150">
        <f>IF(Einzelergebnisse!H5=0,"",SUM(X54,Y53))</f>
      </c>
      <c r="O54" s="131"/>
      <c r="Q54" s="130" t="s">
        <v>87</v>
      </c>
      <c r="R54" s="170">
        <f>IF(Einzelergebnisse!H5=0,"",SUM(V16,V23,V30,V37,V44,V51))</f>
      </c>
      <c r="S54" s="266" t="s">
        <v>84</v>
      </c>
      <c r="T54" s="266"/>
      <c r="U54" s="266"/>
      <c r="V54" s="266"/>
      <c r="W54" s="130"/>
      <c r="X54" s="170">
        <f>IF(Einzelergebnisse!H5=0,"",IF(R54=0,0,IF(R54=D54,1,IF(R54&gt;D54,2,0))))</f>
      </c>
    </row>
    <row r="55" spans="5:14" ht="13.5" customHeight="1">
      <c r="E55" s="187"/>
      <c r="K55" s="130" t="s">
        <v>92</v>
      </c>
      <c r="L55" s="179">
        <f>IF(Einzelergebnisse!A5=0,"",IF(L54=0,0,IF(L54=N54,1,IF(L54&gt;N54,2,0))))</f>
      </c>
      <c r="M55" s="180" t="s">
        <v>65</v>
      </c>
      <c r="N55" s="179">
        <f>IF(Einzelergebnisse!A5=0,"",IF(N54=0,0,IF(N54=L54,1,IF(N54&gt;L54,2,0))))</f>
      </c>
    </row>
    <row r="56" spans="11:14" ht="4.5" customHeight="1">
      <c r="K56" s="111"/>
      <c r="L56" s="102"/>
      <c r="N56" s="102"/>
    </row>
    <row r="57" spans="2:25" ht="10.5" customHeight="1">
      <c r="B57" s="134" t="s">
        <v>80</v>
      </c>
      <c r="H57" s="134" t="s">
        <v>66</v>
      </c>
      <c r="I57" s="159">
        <f>IF(übertrag!Q21=TRUE,"x","")</f>
      </c>
      <c r="J57" s="163" t="s">
        <v>67</v>
      </c>
      <c r="K57" s="160">
        <f>IF(übertrag!Q9=TRUE,"x","")</f>
      </c>
      <c r="L57" s="162" t="s">
        <v>68</v>
      </c>
      <c r="M57" s="102"/>
      <c r="Q57" s="132"/>
      <c r="R57" s="134" t="s">
        <v>69</v>
      </c>
      <c r="U57" s="134" t="s">
        <v>70</v>
      </c>
      <c r="V57" s="160">
        <f>IF(übertrag!Q24=TRUE,"x","")</f>
      </c>
      <c r="W57" s="133" t="s">
        <v>67</v>
      </c>
      <c r="X57" s="160">
        <f>IF(übertrag!Q17=TRUE,"x","")</f>
      </c>
      <c r="Y57" s="163" t="s">
        <v>68</v>
      </c>
    </row>
    <row r="58" spans="2:25" ht="10.5" customHeight="1">
      <c r="B58" s="134" t="s">
        <v>81</v>
      </c>
      <c r="H58" s="134" t="s">
        <v>71</v>
      </c>
      <c r="I58" s="159">
        <f>IF(übertrag!Q22=TRUE,"x","")</f>
      </c>
      <c r="J58" s="133" t="s">
        <v>67</v>
      </c>
      <c r="K58" s="160">
        <f>IF(übertrag!Q10=TRUE,"x","")</f>
      </c>
      <c r="L58" s="162" t="s">
        <v>68</v>
      </c>
      <c r="M58" s="102"/>
      <c r="Q58" s="132"/>
      <c r="R58" s="134" t="s">
        <v>72</v>
      </c>
      <c r="U58" s="134" t="s">
        <v>73</v>
      </c>
      <c r="V58" s="160">
        <f>IF(übertrag!Q25=TRUE,"x","")</f>
      </c>
      <c r="W58" s="133" t="s">
        <v>67</v>
      </c>
      <c r="X58" s="160">
        <f>IF(übertrag!Q18=TRUE,"x","")</f>
      </c>
      <c r="Y58" s="163" t="s">
        <v>68</v>
      </c>
    </row>
    <row r="59" spans="2:25" ht="10.5" customHeight="1">
      <c r="B59" s="134" t="s">
        <v>82</v>
      </c>
      <c r="H59" s="134" t="s">
        <v>74</v>
      </c>
      <c r="I59" s="160">
        <f>IF(übertrag!Q23=TRUE,"x","")</f>
      </c>
      <c r="J59" s="133" t="s">
        <v>67</v>
      </c>
      <c r="K59" s="160">
        <f>IF(übertrag!Q16=TRUE,"x","")</f>
      </c>
      <c r="L59" s="162" t="s">
        <v>68</v>
      </c>
      <c r="M59" s="102"/>
      <c r="Q59" s="132"/>
      <c r="R59" s="134" t="s">
        <v>75</v>
      </c>
      <c r="U59" s="134" t="s">
        <v>76</v>
      </c>
      <c r="V59" s="160">
        <f>IF(übertrag!Q26=TRUE,"x","")</f>
      </c>
      <c r="W59" s="133" t="s">
        <v>67</v>
      </c>
      <c r="X59" s="160">
        <f>IF(übertrag!Q19=TRUE,"x","")</f>
      </c>
      <c r="Y59" s="163" t="s">
        <v>68</v>
      </c>
    </row>
    <row r="60" spans="8:25" ht="10.5" customHeight="1">
      <c r="H60" s="161" t="s">
        <v>78</v>
      </c>
      <c r="I60" s="137">
        <f>IF(übertrag!Q27=TRUE,"x","")</f>
      </c>
      <c r="J60" s="84" t="s">
        <v>67</v>
      </c>
      <c r="K60" s="137">
        <f>IF(übertrag!Q28=TRUE,"x","")</f>
      </c>
      <c r="L60" s="165" t="s">
        <v>68</v>
      </c>
      <c r="P60" s="134" t="s">
        <v>79</v>
      </c>
      <c r="Q60" s="137">
        <f>IF(übertrag!Q20=TRUE,"x","")</f>
      </c>
      <c r="U60" s="161" t="s">
        <v>78</v>
      </c>
      <c r="V60" s="137">
        <f>IF(übertrag!Q29=TRUE,"x","")</f>
      </c>
      <c r="W60" s="84" t="s">
        <v>67</v>
      </c>
      <c r="X60" s="160">
        <f>IF(übertrag!Q30=TRUE,"x","")</f>
      </c>
      <c r="Y60" s="164" t="s">
        <v>68</v>
      </c>
    </row>
    <row r="61" spans="1:26" ht="18" customHeight="1">
      <c r="A61" s="132"/>
      <c r="B61" s="134" t="s">
        <v>88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194"/>
    </row>
    <row r="62" spans="1:26" ht="18" customHeight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194"/>
    </row>
    <row r="63" spans="1:26" ht="18" customHeight="1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194"/>
    </row>
    <row r="64" spans="1:26" ht="18" customHeight="1">
      <c r="A64" s="105"/>
      <c r="B64" s="135" t="s">
        <v>44</v>
      </c>
      <c r="C64" s="271"/>
      <c r="D64" s="272"/>
      <c r="E64" s="272"/>
      <c r="F64" s="272"/>
      <c r="G64" s="104"/>
      <c r="H64" s="104"/>
      <c r="I64" s="104"/>
      <c r="J64" s="104"/>
      <c r="K64" s="135" t="s">
        <v>89</v>
      </c>
      <c r="L64" s="274"/>
      <c r="M64" s="274"/>
      <c r="N64" s="274"/>
      <c r="O64" s="274"/>
      <c r="P64" s="274"/>
      <c r="Q64" s="104"/>
      <c r="R64" s="105"/>
      <c r="S64" s="135" t="s">
        <v>6</v>
      </c>
      <c r="T64" s="271"/>
      <c r="U64" s="271"/>
      <c r="V64" s="271"/>
      <c r="W64" s="271"/>
      <c r="X64" s="271"/>
      <c r="Y64" s="271"/>
      <c r="Z64" s="195"/>
    </row>
    <row r="65" spans="3:26" ht="15.75" customHeight="1">
      <c r="C65" s="270"/>
      <c r="D65" s="270"/>
      <c r="E65" s="270"/>
      <c r="F65" s="270"/>
      <c r="G65" s="273"/>
      <c r="H65" s="273"/>
      <c r="I65" s="273"/>
      <c r="J65" s="273"/>
      <c r="K65" s="273"/>
      <c r="L65" s="267"/>
      <c r="M65" s="267"/>
      <c r="N65" s="267"/>
      <c r="O65" s="267"/>
      <c r="P65" s="267"/>
      <c r="T65" s="268"/>
      <c r="U65" s="268"/>
      <c r="V65" s="268"/>
      <c r="W65" s="268"/>
      <c r="X65" s="268"/>
      <c r="Y65" s="268"/>
      <c r="Z65" s="269"/>
    </row>
    <row r="66" spans="10:24" ht="12.75">
      <c r="J66" s="187"/>
      <c r="X66" s="187"/>
    </row>
    <row r="67" ht="12.75">
      <c r="E67" s="187"/>
    </row>
  </sheetData>
  <sheetProtection password="849D" sheet="1"/>
  <mergeCells count="177">
    <mergeCell ref="P6:Y6"/>
    <mergeCell ref="P2:Y2"/>
    <mergeCell ref="C61:Y61"/>
    <mergeCell ref="A62:Y62"/>
    <mergeCell ref="A63:Y63"/>
    <mergeCell ref="P20:R20"/>
    <mergeCell ref="P18:R19"/>
    <mergeCell ref="P25:R26"/>
    <mergeCell ref="P24:R24"/>
    <mergeCell ref="P21:R22"/>
    <mergeCell ref="T65:Z65"/>
    <mergeCell ref="C65:F65"/>
    <mergeCell ref="C64:F64"/>
    <mergeCell ref="G65:K65"/>
    <mergeCell ref="L64:P64"/>
    <mergeCell ref="T64:Y64"/>
    <mergeCell ref="H26:I26"/>
    <mergeCell ref="L65:P65"/>
    <mergeCell ref="K25:K29"/>
    <mergeCell ref="H29:I29"/>
    <mergeCell ref="H28:I28"/>
    <mergeCell ref="H27:I27"/>
    <mergeCell ref="P31:R31"/>
    <mergeCell ref="P45:R45"/>
    <mergeCell ref="H43:I43"/>
    <mergeCell ref="H32:I32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V31:W31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30:W30"/>
    <mergeCell ref="V14:W14"/>
    <mergeCell ref="V15:W15"/>
    <mergeCell ref="V16:W16"/>
    <mergeCell ref="V25:W25"/>
    <mergeCell ref="V26:W26"/>
    <mergeCell ref="V27:W27"/>
    <mergeCell ref="H41:I41"/>
    <mergeCell ref="H42:I42"/>
    <mergeCell ref="H38:I38"/>
    <mergeCell ref="V32:W32"/>
    <mergeCell ref="V21:W21"/>
    <mergeCell ref="V22:W22"/>
    <mergeCell ref="V23:W23"/>
    <mergeCell ref="V24:W24"/>
    <mergeCell ref="V28:W28"/>
    <mergeCell ref="V29:W29"/>
    <mergeCell ref="H35:I35"/>
    <mergeCell ref="H45:I45"/>
    <mergeCell ref="H46:I46"/>
    <mergeCell ref="H47:I47"/>
    <mergeCell ref="H39:I39"/>
    <mergeCell ref="V38:W38"/>
    <mergeCell ref="V40:W40"/>
    <mergeCell ref="V39:W39"/>
    <mergeCell ref="V41:W41"/>
    <mergeCell ref="V42:W42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7"/>
      <c r="B1" s="182"/>
      <c r="C1" s="177"/>
      <c r="D1" s="181"/>
      <c r="E1" s="183"/>
      <c r="F1" s="181"/>
      <c r="G1" s="52"/>
      <c r="H1" s="177"/>
      <c r="I1" s="182"/>
      <c r="J1" s="177"/>
      <c r="K1" s="181"/>
      <c r="L1" s="183"/>
      <c r="M1" s="181"/>
      <c r="N1" s="48"/>
      <c r="O1" s="50"/>
      <c r="P1" s="50"/>
    </row>
    <row r="2" spans="1:16" s="16" customFormat="1" ht="18">
      <c r="A2" s="279" t="str">
        <f>DKB!D8</f>
        <v>Heimmannschaft</v>
      </c>
      <c r="B2" s="279"/>
      <c r="C2" s="279"/>
      <c r="D2" s="279"/>
      <c r="E2" s="279"/>
      <c r="F2" s="279"/>
      <c r="G2" s="49"/>
      <c r="H2" s="279" t="str">
        <f>DKB!R8</f>
        <v>Gastmannschaft</v>
      </c>
      <c r="I2" s="279"/>
      <c r="J2" s="279"/>
      <c r="K2" s="279"/>
      <c r="L2" s="279"/>
      <c r="M2" s="279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64</v>
      </c>
      <c r="E4" s="80" t="s">
        <v>63</v>
      </c>
      <c r="F4" s="80" t="s">
        <v>77</v>
      </c>
      <c r="H4" s="14" t="s">
        <v>1</v>
      </c>
      <c r="I4" s="80" t="s">
        <v>29</v>
      </c>
      <c r="J4" s="80" t="s">
        <v>30</v>
      </c>
      <c r="K4" s="80" t="s">
        <v>64</v>
      </c>
      <c r="L4" s="80" t="s">
        <v>63</v>
      </c>
      <c r="M4" s="80" t="s">
        <v>77</v>
      </c>
      <c r="N4" s="14"/>
      <c r="O4" s="14"/>
      <c r="P4" s="14"/>
    </row>
    <row r="5" spans="1:16" ht="17.25" customHeight="1">
      <c r="A5" s="51">
        <f>DKB!B11</f>
        <v>0</v>
      </c>
      <c r="B5" s="18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8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84">
        <v>2</v>
      </c>
      <c r="C6" s="17"/>
      <c r="D6" s="17"/>
      <c r="E6" s="17"/>
      <c r="F6" s="18">
        <f>SUM(C6,D6)</f>
        <v>0</v>
      </c>
      <c r="H6" s="14"/>
      <c r="I6" s="18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8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8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84">
        <v>4</v>
      </c>
      <c r="C8" s="17"/>
      <c r="D8" s="17"/>
      <c r="E8" s="17"/>
      <c r="F8" s="18">
        <f>SUM(C8,D8)</f>
        <v>0</v>
      </c>
      <c r="H8" s="14"/>
      <c r="I8" s="18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75"/>
      <c r="D10" s="175"/>
      <c r="E10" s="175"/>
      <c r="F10" s="176"/>
      <c r="H10" s="14"/>
      <c r="I10" s="14"/>
      <c r="J10" s="175"/>
      <c r="K10" s="175"/>
      <c r="L10" s="175"/>
      <c r="M10" s="176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64</v>
      </c>
      <c r="E12" s="80" t="s">
        <v>63</v>
      </c>
      <c r="F12" s="80" t="s">
        <v>77</v>
      </c>
      <c r="H12" s="14" t="s">
        <v>1</v>
      </c>
      <c r="I12" s="80" t="s">
        <v>29</v>
      </c>
      <c r="J12" s="80" t="s">
        <v>30</v>
      </c>
      <c r="K12" s="80" t="s">
        <v>64</v>
      </c>
      <c r="L12" s="80" t="s">
        <v>63</v>
      </c>
      <c r="M12" s="80" t="s">
        <v>77</v>
      </c>
      <c r="N12" s="14"/>
      <c r="O12" s="14"/>
      <c r="P12" s="14"/>
    </row>
    <row r="13" spans="1:16" ht="17.25" customHeight="1">
      <c r="A13" s="51">
        <f>DKB!B18</f>
        <v>0</v>
      </c>
      <c r="B13" s="18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8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84">
        <v>2</v>
      </c>
      <c r="C14" s="17"/>
      <c r="D14" s="17"/>
      <c r="E14" s="17"/>
      <c r="F14" s="18">
        <f>SUM(C14,D14)</f>
        <v>0</v>
      </c>
      <c r="H14" s="14"/>
      <c r="I14" s="18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8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8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84">
        <v>4</v>
      </c>
      <c r="C16" s="17"/>
      <c r="D16" s="17"/>
      <c r="E16" s="17"/>
      <c r="F16" s="18">
        <f>SUM(C16,D16)</f>
        <v>0</v>
      </c>
      <c r="H16" s="14"/>
      <c r="I16" s="18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75"/>
      <c r="D18" s="175"/>
      <c r="E18" s="175"/>
      <c r="F18" s="176"/>
      <c r="H18" s="14"/>
      <c r="I18" s="14"/>
      <c r="J18" s="175"/>
      <c r="K18" s="175"/>
      <c r="L18" s="175"/>
      <c r="M18" s="176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64</v>
      </c>
      <c r="E20" s="80" t="s">
        <v>63</v>
      </c>
      <c r="F20" s="80" t="s">
        <v>77</v>
      </c>
      <c r="H20" s="14" t="s">
        <v>1</v>
      </c>
      <c r="I20" s="80" t="s">
        <v>29</v>
      </c>
      <c r="J20" s="80" t="s">
        <v>30</v>
      </c>
      <c r="K20" s="80" t="s">
        <v>64</v>
      </c>
      <c r="L20" s="80" t="s">
        <v>63</v>
      </c>
      <c r="M20" s="80" t="s">
        <v>77</v>
      </c>
      <c r="N20" s="14"/>
      <c r="O20" s="14"/>
    </row>
    <row r="21" spans="1:15" ht="17.25" customHeight="1">
      <c r="A21" s="51">
        <f>DKB!B25</f>
        <v>0</v>
      </c>
      <c r="B21" s="18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8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84">
        <v>2</v>
      </c>
      <c r="C22" s="17"/>
      <c r="D22" s="17"/>
      <c r="E22" s="17"/>
      <c r="F22" s="18">
        <f>SUM(C22,D22)</f>
        <v>0</v>
      </c>
      <c r="H22" s="14"/>
      <c r="I22" s="18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8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8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84">
        <v>4</v>
      </c>
      <c r="C24" s="17"/>
      <c r="D24" s="17"/>
      <c r="E24" s="17"/>
      <c r="F24" s="18">
        <f>SUM(C24,D24)</f>
        <v>0</v>
      </c>
      <c r="H24" s="14"/>
      <c r="I24" s="18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75"/>
      <c r="D26" s="175"/>
      <c r="E26" s="175"/>
      <c r="F26" s="176"/>
      <c r="H26" s="14"/>
      <c r="I26" s="14"/>
      <c r="J26" s="175"/>
      <c r="K26" s="175"/>
      <c r="L26" s="175"/>
      <c r="M26" s="176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64</v>
      </c>
      <c r="E28" s="80" t="s">
        <v>63</v>
      </c>
      <c r="F28" s="80" t="s">
        <v>77</v>
      </c>
      <c r="H28" s="14" t="s">
        <v>1</v>
      </c>
      <c r="I28" s="80" t="s">
        <v>29</v>
      </c>
      <c r="J28" s="80" t="s">
        <v>30</v>
      </c>
      <c r="K28" s="80" t="s">
        <v>64</v>
      </c>
      <c r="L28" s="80" t="s">
        <v>63</v>
      </c>
      <c r="M28" s="80" t="s">
        <v>77</v>
      </c>
      <c r="N28" s="14"/>
      <c r="O28" s="14"/>
    </row>
    <row r="29" spans="1:15" ht="17.25" customHeight="1">
      <c r="A29" s="51">
        <f>DKB!B32</f>
        <v>0</v>
      </c>
      <c r="B29" s="18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8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84">
        <v>2</v>
      </c>
      <c r="C30" s="17"/>
      <c r="D30" s="17"/>
      <c r="E30" s="17"/>
      <c r="F30" s="18">
        <f>SUM(C30,D30)</f>
        <v>0</v>
      </c>
      <c r="H30" s="14"/>
      <c r="I30" s="18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8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8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84">
        <v>4</v>
      </c>
      <c r="C32" s="17"/>
      <c r="D32" s="17"/>
      <c r="E32" s="17"/>
      <c r="F32" s="18">
        <f>SUM(C32,D32)</f>
        <v>0</v>
      </c>
      <c r="H32" s="14"/>
      <c r="I32" s="18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75"/>
      <c r="D34" s="175"/>
      <c r="E34" s="175"/>
      <c r="F34" s="176"/>
      <c r="H34" s="14"/>
      <c r="I34" s="14"/>
      <c r="J34" s="175"/>
      <c r="K34" s="175"/>
      <c r="L34" s="175"/>
      <c r="M34" s="176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64</v>
      </c>
      <c r="E36" s="80" t="s">
        <v>63</v>
      </c>
      <c r="F36" s="80" t="s">
        <v>77</v>
      </c>
      <c r="H36" s="14" t="s">
        <v>1</v>
      </c>
      <c r="I36" s="80" t="s">
        <v>29</v>
      </c>
      <c r="J36" s="80" t="s">
        <v>30</v>
      </c>
      <c r="K36" s="80" t="s">
        <v>64</v>
      </c>
      <c r="L36" s="80" t="s">
        <v>63</v>
      </c>
      <c r="M36" s="80" t="s">
        <v>77</v>
      </c>
      <c r="N36" s="14"/>
      <c r="O36" s="14"/>
    </row>
    <row r="37" spans="1:15" ht="17.25" customHeight="1">
      <c r="A37" s="51">
        <f>DKB!B39</f>
        <v>0</v>
      </c>
      <c r="B37" s="18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8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84">
        <v>2</v>
      </c>
      <c r="C38" s="17"/>
      <c r="D38" s="17"/>
      <c r="E38" s="17"/>
      <c r="F38" s="18">
        <f>SUM(C38,D38)</f>
        <v>0</v>
      </c>
      <c r="H38" s="14"/>
      <c r="I38" s="18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8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8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84">
        <v>4</v>
      </c>
      <c r="C40" s="17"/>
      <c r="D40" s="17"/>
      <c r="E40" s="17"/>
      <c r="F40" s="18">
        <f>SUM(C40,D40)</f>
        <v>0</v>
      </c>
      <c r="H40" s="14"/>
      <c r="I40" s="18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75"/>
      <c r="D42" s="175"/>
      <c r="E42" s="175"/>
      <c r="F42" s="176"/>
      <c r="H42" s="14"/>
      <c r="I42" s="14"/>
      <c r="J42" s="175"/>
      <c r="K42" s="175"/>
      <c r="L42" s="175"/>
      <c r="M42" s="176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64</v>
      </c>
      <c r="E44" s="80" t="s">
        <v>63</v>
      </c>
      <c r="F44" s="80" t="s">
        <v>77</v>
      </c>
      <c r="H44" s="14" t="s">
        <v>1</v>
      </c>
      <c r="I44" s="80" t="s">
        <v>29</v>
      </c>
      <c r="J44" s="80" t="s">
        <v>30</v>
      </c>
      <c r="K44" s="80" t="s">
        <v>64</v>
      </c>
      <c r="L44" s="80" t="s">
        <v>63</v>
      </c>
      <c r="M44" s="80" t="s">
        <v>77</v>
      </c>
      <c r="N44" s="14"/>
      <c r="O44" s="14"/>
    </row>
    <row r="45" spans="1:15" ht="17.25" customHeight="1">
      <c r="A45" s="51">
        <f>DKB!B46</f>
        <v>0</v>
      </c>
      <c r="B45" s="18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8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84">
        <v>2</v>
      </c>
      <c r="C46" s="17"/>
      <c r="D46" s="17"/>
      <c r="E46" s="17"/>
      <c r="F46" s="18">
        <f>SUM(C46,D46)</f>
        <v>0</v>
      </c>
      <c r="H46" s="14"/>
      <c r="I46" s="18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8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8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84">
        <v>4</v>
      </c>
      <c r="C48" s="17"/>
      <c r="D48" s="17"/>
      <c r="E48" s="17"/>
      <c r="F48" s="18">
        <f>SUM(C48,D48)</f>
        <v>0</v>
      </c>
      <c r="H48" s="14"/>
      <c r="I48" s="18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75"/>
      <c r="D50" s="175"/>
      <c r="E50" s="175"/>
      <c r="F50" s="176"/>
      <c r="H50" s="14"/>
      <c r="I50" s="14"/>
      <c r="J50" s="175"/>
      <c r="K50" s="175"/>
      <c r="L50" s="175"/>
      <c r="M50" s="176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216" sqref="S216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5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140625" style="88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80" t="s">
        <v>43</v>
      </c>
      <c r="B1" s="280"/>
      <c r="C1" s="280"/>
      <c r="D1" s="280"/>
      <c r="E1" s="280"/>
      <c r="F1" s="280"/>
      <c r="G1" s="280"/>
      <c r="O1" s="280" t="s">
        <v>44</v>
      </c>
      <c r="P1" s="280"/>
      <c r="Q1" s="280"/>
      <c r="R1" s="280"/>
      <c r="S1" s="280"/>
      <c r="T1" s="280"/>
      <c r="U1" s="280"/>
    </row>
    <row r="2" spans="1:21" ht="24.75" customHeight="1">
      <c r="A2" s="12" t="s">
        <v>93</v>
      </c>
      <c r="B2" s="20"/>
      <c r="C2" s="42" t="s">
        <v>28</v>
      </c>
      <c r="D2" s="20"/>
      <c r="E2" s="86" t="s">
        <v>0</v>
      </c>
      <c r="F2" s="1"/>
      <c r="G2" s="13" t="s">
        <v>90</v>
      </c>
      <c r="O2" s="12" t="s">
        <v>93</v>
      </c>
      <c r="P2" s="20"/>
      <c r="Q2" s="42" t="s">
        <v>28</v>
      </c>
      <c r="R2" s="20"/>
      <c r="S2" s="86" t="s">
        <v>0</v>
      </c>
      <c r="T2" s="1"/>
      <c r="U2" s="13" t="s">
        <v>90</v>
      </c>
    </row>
    <row r="3" spans="1:21" ht="24.75" customHeight="1">
      <c r="A3" s="28" t="s">
        <v>6</v>
      </c>
      <c r="B3" s="30">
        <v>1</v>
      </c>
      <c r="C3" s="43"/>
      <c r="D3" s="30">
        <v>1</v>
      </c>
      <c r="E3" s="90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7"/>
      <c r="T3" s="53">
        <v>1</v>
      </c>
      <c r="U3" s="55"/>
    </row>
    <row r="4" spans="1:21" ht="14.25">
      <c r="A4" s="70" t="str">
        <f aca="true" t="shared" si="0" ref="A4:A23">$A$3</f>
        <v>Gastmannschaft</v>
      </c>
      <c r="B4" s="73">
        <v>2</v>
      </c>
      <c r="C4" s="69"/>
      <c r="D4" s="73">
        <v>2</v>
      </c>
      <c r="E4" s="89"/>
      <c r="F4" s="74">
        <v>2</v>
      </c>
      <c r="G4" s="18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202"/>
      <c r="T4" s="61">
        <v>2</v>
      </c>
      <c r="U4" s="186"/>
    </row>
    <row r="5" spans="1:21" ht="14.25">
      <c r="A5" s="70" t="str">
        <f t="shared" si="0"/>
        <v>Gastmannschaft</v>
      </c>
      <c r="B5" s="73">
        <v>3</v>
      </c>
      <c r="C5" s="69"/>
      <c r="D5" s="73">
        <v>3</v>
      </c>
      <c r="E5" s="89"/>
      <c r="F5" s="74">
        <v>3</v>
      </c>
      <c r="G5" s="185"/>
      <c r="O5" s="58" t="str">
        <f t="shared" si="1"/>
        <v>Heimmannschaft</v>
      </c>
      <c r="P5" s="63">
        <v>3</v>
      </c>
      <c r="Q5" s="64"/>
      <c r="R5" s="63">
        <v>3</v>
      </c>
      <c r="S5" s="85"/>
      <c r="T5" s="65">
        <v>3</v>
      </c>
      <c r="U5" s="186"/>
    </row>
    <row r="6" spans="1:21" ht="14.25">
      <c r="A6" s="70" t="str">
        <f t="shared" si="0"/>
        <v>Gastmannschaft</v>
      </c>
      <c r="B6" s="73">
        <v>4</v>
      </c>
      <c r="C6" s="69"/>
      <c r="D6" s="73">
        <v>4</v>
      </c>
      <c r="E6" s="89"/>
      <c r="F6" s="74">
        <v>4</v>
      </c>
      <c r="G6" s="185"/>
      <c r="O6" s="58" t="str">
        <f t="shared" si="1"/>
        <v>Heimmannschaft</v>
      </c>
      <c r="P6" s="63">
        <v>4</v>
      </c>
      <c r="Q6" s="64"/>
      <c r="R6" s="63">
        <v>4</v>
      </c>
      <c r="S6" s="85"/>
      <c r="T6" s="65">
        <v>4</v>
      </c>
      <c r="U6" s="186"/>
    </row>
    <row r="7" spans="1:21" ht="14.25">
      <c r="A7" s="70" t="str">
        <f t="shared" si="0"/>
        <v>Gastmannschaft</v>
      </c>
      <c r="B7" s="73">
        <v>5</v>
      </c>
      <c r="C7" s="69"/>
      <c r="D7" s="73">
        <v>5</v>
      </c>
      <c r="E7" s="89"/>
      <c r="F7" s="74">
        <v>5</v>
      </c>
      <c r="G7" s="185"/>
      <c r="O7" s="58" t="str">
        <f t="shared" si="1"/>
        <v>Heimmannschaft</v>
      </c>
      <c r="P7" s="63">
        <v>5</v>
      </c>
      <c r="Q7" s="64"/>
      <c r="R7" s="63">
        <v>5</v>
      </c>
      <c r="S7" s="85"/>
      <c r="T7" s="65">
        <v>5</v>
      </c>
      <c r="U7" s="186"/>
    </row>
    <row r="8" spans="1:21" ht="14.25">
      <c r="A8" s="70" t="str">
        <f t="shared" si="0"/>
        <v>Gastmannschaft</v>
      </c>
      <c r="B8" s="73">
        <v>6</v>
      </c>
      <c r="C8" s="69"/>
      <c r="D8" s="73">
        <v>6</v>
      </c>
      <c r="E8" s="89"/>
      <c r="F8" s="74">
        <v>6</v>
      </c>
      <c r="G8" s="185"/>
      <c r="O8" s="58" t="str">
        <f t="shared" si="1"/>
        <v>Heimmannschaft</v>
      </c>
      <c r="P8" s="63">
        <v>6</v>
      </c>
      <c r="Q8" s="64"/>
      <c r="R8" s="63">
        <v>6</v>
      </c>
      <c r="S8" s="85"/>
      <c r="T8" s="65">
        <v>6</v>
      </c>
      <c r="U8" s="186"/>
    </row>
    <row r="9" spans="1:21" ht="14.25">
      <c r="A9" s="70" t="str">
        <f t="shared" si="0"/>
        <v>Gastmannschaft</v>
      </c>
      <c r="B9" s="73">
        <v>7</v>
      </c>
      <c r="C9" s="69"/>
      <c r="D9" s="73">
        <v>7</v>
      </c>
      <c r="E9" s="89"/>
      <c r="F9" s="74">
        <v>7</v>
      </c>
      <c r="G9" s="185"/>
      <c r="O9" s="58" t="str">
        <f t="shared" si="1"/>
        <v>Heimmannschaft</v>
      </c>
      <c r="P9" s="63">
        <v>7</v>
      </c>
      <c r="Q9" s="64"/>
      <c r="R9" s="63">
        <v>7</v>
      </c>
      <c r="S9" s="85"/>
      <c r="T9" s="65">
        <v>7</v>
      </c>
      <c r="U9" s="186"/>
    </row>
    <row r="10" spans="1:21" ht="14.25">
      <c r="A10" s="70" t="str">
        <f t="shared" si="0"/>
        <v>Gastmannschaft</v>
      </c>
      <c r="B10" s="73">
        <v>8</v>
      </c>
      <c r="C10" s="69"/>
      <c r="D10" s="73">
        <v>8</v>
      </c>
      <c r="E10" s="89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5"/>
      <c r="T10" s="65">
        <v>8</v>
      </c>
      <c r="U10" s="62"/>
    </row>
    <row r="11" spans="1:21" ht="14.25">
      <c r="A11" s="70" t="str">
        <f t="shared" si="0"/>
        <v>Gastmannschaft</v>
      </c>
      <c r="B11" s="73">
        <v>9</v>
      </c>
      <c r="C11" s="69"/>
      <c r="D11" s="73">
        <v>9</v>
      </c>
      <c r="E11" s="89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5"/>
      <c r="T11" s="65">
        <v>9</v>
      </c>
      <c r="U11" s="62"/>
    </row>
    <row r="12" spans="1:21" ht="14.25">
      <c r="A12" s="70" t="str">
        <f t="shared" si="0"/>
        <v>Gastmannschaft</v>
      </c>
      <c r="B12" s="73">
        <v>10</v>
      </c>
      <c r="C12" s="69"/>
      <c r="D12" s="73">
        <v>10</v>
      </c>
      <c r="E12" s="89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5"/>
      <c r="T12" s="65">
        <v>10</v>
      </c>
      <c r="U12" s="62"/>
    </row>
    <row r="13" spans="1:21" ht="14.25">
      <c r="A13" s="70" t="str">
        <f t="shared" si="0"/>
        <v>Gastmannschaft</v>
      </c>
      <c r="B13" s="73">
        <v>11</v>
      </c>
      <c r="C13" s="69"/>
      <c r="D13" s="73">
        <v>11</v>
      </c>
      <c r="E13" s="89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5"/>
      <c r="T13" s="65">
        <v>11</v>
      </c>
      <c r="U13" s="62"/>
    </row>
    <row r="14" spans="1:21" ht="14.25">
      <c r="A14" s="70" t="str">
        <f t="shared" si="0"/>
        <v>Gastmannschaft</v>
      </c>
      <c r="B14" s="73">
        <v>12</v>
      </c>
      <c r="C14" s="69"/>
      <c r="D14" s="73">
        <v>12</v>
      </c>
      <c r="E14" s="89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5"/>
      <c r="T14" s="65">
        <v>12</v>
      </c>
      <c r="U14" s="66"/>
    </row>
    <row r="15" spans="1:21" ht="14.25">
      <c r="A15" s="70" t="str">
        <f t="shared" si="0"/>
        <v>Gastmannschaft</v>
      </c>
      <c r="B15" s="73">
        <v>13</v>
      </c>
      <c r="C15" s="69"/>
      <c r="D15" s="73">
        <v>13</v>
      </c>
      <c r="E15" s="89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5"/>
      <c r="T15" s="65">
        <v>13</v>
      </c>
      <c r="U15" s="66"/>
    </row>
    <row r="16" spans="1:21" ht="14.25">
      <c r="A16" s="70" t="str">
        <f t="shared" si="0"/>
        <v>Gastmannschaft</v>
      </c>
      <c r="B16" s="73">
        <v>14</v>
      </c>
      <c r="C16" s="69"/>
      <c r="D16" s="73">
        <v>14</v>
      </c>
      <c r="E16" s="89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5"/>
      <c r="T16" s="65">
        <v>14</v>
      </c>
      <c r="U16" s="66"/>
    </row>
    <row r="17" spans="1:21" ht="14.25">
      <c r="A17" s="70" t="str">
        <f t="shared" si="0"/>
        <v>Gastmannschaft</v>
      </c>
      <c r="B17" s="73">
        <v>15</v>
      </c>
      <c r="C17" s="69"/>
      <c r="D17" s="73">
        <v>15</v>
      </c>
      <c r="E17" s="89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5"/>
      <c r="T17" s="65">
        <v>15</v>
      </c>
      <c r="U17" s="66"/>
    </row>
    <row r="18" spans="1:21" ht="14.25">
      <c r="A18" s="70" t="str">
        <f t="shared" si="0"/>
        <v>Gastmannschaft</v>
      </c>
      <c r="B18" s="73">
        <v>16</v>
      </c>
      <c r="C18" s="69"/>
      <c r="D18" s="73">
        <v>16</v>
      </c>
      <c r="E18" s="89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5"/>
      <c r="T18" s="65">
        <v>16</v>
      </c>
      <c r="U18" s="66"/>
    </row>
    <row r="19" spans="1:21" ht="14.25">
      <c r="A19" s="70" t="str">
        <f t="shared" si="0"/>
        <v>Gastmannschaft</v>
      </c>
      <c r="B19" s="73">
        <v>17</v>
      </c>
      <c r="C19" s="69"/>
      <c r="D19" s="73">
        <v>17</v>
      </c>
      <c r="E19" s="89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5"/>
      <c r="T19" s="65">
        <v>17</v>
      </c>
      <c r="U19" s="66"/>
    </row>
    <row r="20" spans="1:21" ht="14.25">
      <c r="A20" s="70" t="str">
        <f t="shared" si="0"/>
        <v>Gastmannschaft</v>
      </c>
      <c r="B20" s="73">
        <v>18</v>
      </c>
      <c r="C20" s="69"/>
      <c r="D20" s="73">
        <v>18</v>
      </c>
      <c r="E20" s="89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5"/>
      <c r="T20" s="65">
        <v>18</v>
      </c>
      <c r="U20" s="66"/>
    </row>
    <row r="21" spans="1:21" ht="14.25">
      <c r="A21" s="70" t="str">
        <f t="shared" si="0"/>
        <v>Gastmannschaft</v>
      </c>
      <c r="B21" s="73">
        <v>19</v>
      </c>
      <c r="C21" s="69"/>
      <c r="D21" s="73">
        <v>19</v>
      </c>
      <c r="E21" s="89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5"/>
      <c r="T21" s="65">
        <v>19</v>
      </c>
      <c r="U21" s="66"/>
    </row>
    <row r="22" spans="1:21" ht="14.25">
      <c r="A22" s="70" t="str">
        <f t="shared" si="0"/>
        <v>Gastmannschaft</v>
      </c>
      <c r="B22" s="73">
        <v>20</v>
      </c>
      <c r="C22" s="69"/>
      <c r="D22" s="73">
        <v>20</v>
      </c>
      <c r="E22" s="89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5"/>
      <c r="T22" s="65">
        <v>20</v>
      </c>
      <c r="U22" s="66"/>
    </row>
    <row r="23" spans="1:21" ht="15" customHeight="1">
      <c r="A23" s="70" t="str">
        <f t="shared" si="0"/>
        <v>Gastmannschaft</v>
      </c>
      <c r="B23" s="73">
        <v>21</v>
      </c>
      <c r="C23" s="69"/>
      <c r="D23" s="73">
        <v>21</v>
      </c>
      <c r="E23" s="89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5"/>
      <c r="T23" s="65">
        <v>21</v>
      </c>
      <c r="U23" s="66"/>
    </row>
    <row r="24" spans="1:21" ht="24.75" customHeight="1">
      <c r="A24" s="28" t="s">
        <v>46</v>
      </c>
      <c r="B24" s="32">
        <v>1</v>
      </c>
      <c r="C24" s="44"/>
      <c r="D24" s="32">
        <v>1</v>
      </c>
      <c r="E24" s="91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5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89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5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89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5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89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5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89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5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89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5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89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5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89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5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89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5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89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5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89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5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89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5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89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5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89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5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89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5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89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5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89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5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89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5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89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5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89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5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89"/>
      <c r="F44" s="74">
        <v>21</v>
      </c>
      <c r="G44" s="78"/>
    </row>
    <row r="45" spans="1:7" ht="24.75" customHeight="1">
      <c r="A45" s="28" t="s">
        <v>47</v>
      </c>
      <c r="B45" s="34">
        <v>1</v>
      </c>
      <c r="C45" s="45"/>
      <c r="D45" s="34">
        <v>1</v>
      </c>
      <c r="E45" s="92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3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3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3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89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89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89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89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89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89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89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89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89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89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89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89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89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89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89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89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89"/>
      <c r="F65" s="74">
        <v>21</v>
      </c>
      <c r="G65" s="72"/>
    </row>
    <row r="66" spans="1:7" ht="24.75" customHeight="1">
      <c r="A66" s="28" t="s">
        <v>48</v>
      </c>
      <c r="B66" s="36">
        <v>1</v>
      </c>
      <c r="C66" s="45"/>
      <c r="D66" s="36">
        <v>1</v>
      </c>
      <c r="E66" s="92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89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89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89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89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89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89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89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89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89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89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89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89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89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89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89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89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89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89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89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89"/>
      <c r="F86" s="74">
        <v>21</v>
      </c>
      <c r="G86" s="78"/>
    </row>
    <row r="87" spans="1:7" ht="24.75" customHeight="1">
      <c r="A87" s="28" t="s">
        <v>49</v>
      </c>
      <c r="B87" s="34">
        <v>1</v>
      </c>
      <c r="C87" s="45"/>
      <c r="D87" s="34">
        <v>1</v>
      </c>
      <c r="E87" s="92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89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89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89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89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89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89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89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89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89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89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89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89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89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89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89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89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89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89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89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89"/>
      <c r="F107" s="74">
        <v>21</v>
      </c>
      <c r="G107" s="75"/>
    </row>
    <row r="108" spans="1:7" ht="24.75" customHeight="1">
      <c r="A108" s="28" t="s">
        <v>50</v>
      </c>
      <c r="B108" s="36">
        <v>1</v>
      </c>
      <c r="C108" s="45"/>
      <c r="D108" s="36">
        <v>1</v>
      </c>
      <c r="E108" s="92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89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89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89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89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89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89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89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89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89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89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89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89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89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89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89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89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89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89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89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89"/>
      <c r="F128" s="74">
        <v>21</v>
      </c>
      <c r="G128" s="78"/>
    </row>
    <row r="129" spans="1:7" ht="25.5">
      <c r="A129" s="28" t="s">
        <v>51</v>
      </c>
      <c r="B129" s="36">
        <v>1</v>
      </c>
      <c r="C129" s="45"/>
      <c r="D129" s="36">
        <v>1</v>
      </c>
      <c r="E129" s="92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89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89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89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89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89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89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89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89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89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89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89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89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89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89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89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89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89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89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89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89"/>
      <c r="F149" s="74">
        <v>21</v>
      </c>
      <c r="G149" s="75"/>
    </row>
    <row r="150" spans="1:7" ht="25.5">
      <c r="A150" s="28" t="s">
        <v>52</v>
      </c>
      <c r="B150" s="36">
        <v>1</v>
      </c>
      <c r="C150" s="45"/>
      <c r="D150" s="36">
        <v>1</v>
      </c>
      <c r="E150" s="92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89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89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89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89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89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89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89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89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89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89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89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89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89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89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89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89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89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89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89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89"/>
      <c r="F170" s="74">
        <v>21</v>
      </c>
      <c r="G170" s="78"/>
    </row>
    <row r="171" spans="1:7" ht="25.5">
      <c r="A171" s="28" t="s">
        <v>53</v>
      </c>
      <c r="B171" s="36">
        <v>1</v>
      </c>
      <c r="C171" s="45"/>
      <c r="D171" s="36">
        <v>1</v>
      </c>
      <c r="E171" s="92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89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89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89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89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89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89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89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89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89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89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89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89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89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89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89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89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89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89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89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89"/>
      <c r="F191" s="74">
        <v>21</v>
      </c>
      <c r="G191" s="75"/>
    </row>
    <row r="192" spans="1:7" ht="25.5">
      <c r="A192" s="37" t="s">
        <v>54</v>
      </c>
      <c r="B192" s="38">
        <v>1</v>
      </c>
      <c r="C192" s="46"/>
      <c r="D192" s="38">
        <v>1</v>
      </c>
      <c r="E192" s="94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89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89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89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89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89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89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89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89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89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89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89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89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89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89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89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89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89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89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89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89"/>
      <c r="F212" s="74">
        <v>21</v>
      </c>
      <c r="G212" s="78"/>
    </row>
    <row r="213" spans="1:7" ht="25.5">
      <c r="A213" s="37" t="s">
        <v>55</v>
      </c>
      <c r="B213" s="36">
        <v>1</v>
      </c>
      <c r="C213" s="45"/>
      <c r="D213" s="36">
        <v>1</v>
      </c>
      <c r="E213" s="92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89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89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89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89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89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89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89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89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89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89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89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89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89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89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89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89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89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89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89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89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81" t="s">
        <v>36</v>
      </c>
      <c r="R1" s="281"/>
      <c r="V1" s="3" t="s">
        <v>6</v>
      </c>
      <c r="X1" s="10" t="s">
        <v>35</v>
      </c>
      <c r="AE1" s="10" t="s">
        <v>56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3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2013-12-01T20:29:55Z</cp:lastPrinted>
  <dcterms:created xsi:type="dcterms:W3CDTF">1998-03-09T21:09:14Z</dcterms:created>
  <dcterms:modified xsi:type="dcterms:W3CDTF">2014-06-30T11:33:51Z</dcterms:modified>
  <cp:category/>
  <cp:version/>
  <cp:contentType/>
  <cp:contentStatus/>
</cp:coreProperties>
</file>