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liver\Documents\Papa\Kegeln BZK MFR\Webseite\Downloads\"/>
    </mc:Choice>
  </mc:AlternateContent>
  <xr:revisionPtr revIDLastSave="0" documentId="8_{3AEC4A29-FDE0-46C1-9B29-66AFD93FDAD1}" xr6:coauthVersionLast="47" xr6:coauthVersionMax="47" xr10:uidLastSave="{00000000-0000-0000-0000-000000000000}"/>
  <bookViews>
    <workbookView xWindow="-108" yWindow="-108" windowWidth="23256" windowHeight="12456" tabRatio="663" xr2:uid="{00000000-000D-0000-FFFF-FFFF00000000}"/>
  </bookViews>
  <sheets>
    <sheet name="Meldung Einzel" sheetId="14" r:id="rId1"/>
    <sheet name="Altersklassen" sheetId="20" state="hidden" r:id="rId2"/>
  </sheets>
  <definedNames>
    <definedName name="Aktiv_max">Altersklassen!$A$6</definedName>
    <definedName name="Aktiv_min">Altersklassen!$B$6</definedName>
    <definedName name="SenA_max">Altersklassen!$A$5</definedName>
    <definedName name="SenA_min">Altersklassen!$B$5</definedName>
    <definedName name="SenB_max">Altersklassen!$A$4</definedName>
    <definedName name="SenB_min">Altersklassen!$B$4</definedName>
    <definedName name="SenC_min">Altersklassen!$B$3</definedName>
    <definedName name="U10_max">Altersklassen!$A$10</definedName>
    <definedName name="U14_max">Altersklassen!$A$9</definedName>
    <definedName name="U14_min">Altersklassen!$B$9</definedName>
    <definedName name="U18_max">Altersklassen!$A$8</definedName>
    <definedName name="U18_min">Altersklassen!$B$8</definedName>
    <definedName name="U23_max">Altersklassen!$A$7</definedName>
    <definedName name="U23_min">Altersklassen!$B$7</definedName>
  </definedNames>
  <calcPr calcId="191029" iterateDelta="1E-4"/>
</workbook>
</file>

<file path=xl/calcChain.xml><?xml version="1.0" encoding="utf-8"?>
<calcChain xmlns="http://schemas.openxmlformats.org/spreadsheetml/2006/main">
  <c r="C40" i="14" l="1"/>
  <c r="C41" i="14"/>
  <c r="C42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1" i="20"/>
  <c r="A2" i="14" s="1"/>
  <c r="B7" i="20" l="1"/>
  <c r="B10" i="20"/>
  <c r="B8" i="20" l="1"/>
  <c r="B4" i="20" l="1"/>
  <c r="B6" i="20"/>
  <c r="B3" i="20"/>
  <c r="B9" i="20"/>
  <c r="B5" i="20"/>
  <c r="B1" i="20"/>
  <c r="A8" i="20" s="1"/>
  <c r="A5" i="20" l="1"/>
  <c r="A7" i="20"/>
  <c r="A10" i="20"/>
  <c r="C21" i="14" s="1"/>
  <c r="A6" i="20"/>
  <c r="A4" i="20"/>
  <c r="A9" i="20"/>
  <c r="C20" i="14" l="1"/>
  <c r="C18" i="14"/>
  <c r="C19" i="14"/>
  <c r="C17" i="14"/>
  <c r="C15" i="14"/>
  <c r="C16" i="14"/>
</calcChain>
</file>

<file path=xl/sharedStrings.xml><?xml version="1.0" encoding="utf-8"?>
<sst xmlns="http://schemas.openxmlformats.org/spreadsheetml/2006/main" count="39" uniqueCount="37">
  <si>
    <t>Meldeformular für die Qualifikationsturniere</t>
  </si>
  <si>
    <t>Name Vorname</t>
  </si>
  <si>
    <t>AK</t>
  </si>
  <si>
    <t>SA</t>
  </si>
  <si>
    <t>SO</t>
  </si>
  <si>
    <t>U23</t>
  </si>
  <si>
    <t>Altersklassen</t>
  </si>
  <si>
    <t>Sportjahr</t>
  </si>
  <si>
    <t>U10</t>
  </si>
  <si>
    <t>U14</t>
  </si>
  <si>
    <t>Sen A</t>
  </si>
  <si>
    <t>Sen B</t>
  </si>
  <si>
    <t>Sen C</t>
  </si>
  <si>
    <t>F / M</t>
  </si>
  <si>
    <t>Weitere Infos unter:   www.sportkegeln-mfr.de/Meisterschaften/…</t>
  </si>
  <si>
    <t>Der  Klub</t>
  </si>
  <si>
    <t>Verantwortlicher:</t>
  </si>
  <si>
    <t>(Name Vorname)</t>
  </si>
  <si>
    <t>Geb.-Datum</t>
  </si>
  <si>
    <t>Wunschzeit</t>
  </si>
  <si>
    <t>Wunschtag</t>
  </si>
  <si>
    <t>Tag/Uhrzeit (hh,mm)</t>
  </si>
  <si>
    <t>gültig für die Altersklassen U14 bis Senioren C</t>
  </si>
  <si>
    <t>Termine und Orte unter Meisterschaften/Allgemeines - BMS chronologisch</t>
  </si>
  <si>
    <t>MM-JJJJ</t>
  </si>
  <si>
    <t>Lochkugel</t>
  </si>
  <si>
    <t>L</t>
  </si>
  <si>
    <t>meldet  folgende  Teilnehmer (TN)</t>
  </si>
  <si>
    <t>Nachfolgend bitte eintragen:  Name Vorname der TN - Geburtsdatum gemäß Maske ("Monat-Jahr")</t>
  </si>
  <si>
    <t>Max Datum</t>
  </si>
  <si>
    <t>Min Datum</t>
  </si>
  <si>
    <t>Kontakt: Mobil / E-Mail / Telefon</t>
  </si>
  <si>
    <t>Bitte wenigstens den besten Kontakt angegeben, wo der TN zu erreichen ist</t>
  </si>
  <si>
    <t>Kegeln TN mit Lochkugel, bitte kennzeichnen und "L" wählen.  -  Die Wunschzeit KANN angegeben werden, ist kein MUSS.</t>
  </si>
  <si>
    <t>U19</t>
  </si>
  <si>
    <t>(Kontakt:: Mobil oder E-Mail oder Telefon)</t>
  </si>
  <si>
    <r>
      <t xml:space="preserve">Meldung an den jeweiligen </t>
    </r>
    <r>
      <rPr>
        <b/>
        <u/>
        <sz val="11"/>
        <rFont val="Arial"/>
        <family val="2"/>
      </rPr>
      <t>KREISSPORTWART</t>
    </r>
    <r>
      <rPr>
        <b/>
        <sz val="11"/>
        <rFont val="Arial"/>
        <family val="2"/>
      </rPr>
      <t xml:space="preserve">  </t>
    </r>
    <r>
      <rPr>
        <b/>
        <u/>
        <sz val="11"/>
        <color rgb="FFFF0000"/>
        <rFont val="Arial"/>
        <family val="2"/>
      </rPr>
      <t>U N D</t>
    </r>
    <r>
      <rPr>
        <b/>
        <sz val="11"/>
        <rFont val="Arial"/>
        <family val="2"/>
      </rPr>
      <t xml:space="preserve">  den &gt;&gt; 2.bezirkssportwart-mfr@web.de &lt;&lt;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</si>
</sst>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mm\-yyyy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11"/>
      <color rgb="FFFF0000"/>
      <name val="Arial"/>
      <family val="2"/>
    </font>
    <font>
      <b/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4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4" fontId="1" fillId="0" borderId="18" xfId="1" applyNumberForma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14" fontId="1" fillId="0" borderId="20" xfId="1" applyNumberForma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4" fontId="1" fillId="0" borderId="5" xfId="1" applyNumberFormat="1" applyBorder="1" applyAlignment="1">
      <alignment horizontal="center" vertical="center"/>
    </xf>
    <xf numFmtId="14" fontId="1" fillId="0" borderId="21" xfId="1" applyNumberFormat="1" applyBorder="1" applyAlignment="1">
      <alignment horizontal="center" vertical="center"/>
    </xf>
    <xf numFmtId="0" fontId="1" fillId="5" borderId="5" xfId="1" applyFill="1" applyBorder="1" applyAlignment="1" applyProtection="1">
      <alignment horizontal="left" vertical="center"/>
      <protection locked="0"/>
    </xf>
    <xf numFmtId="164" fontId="1" fillId="5" borderId="5" xfId="1" applyNumberFormat="1" applyFill="1" applyBorder="1" applyAlignment="1" applyProtection="1">
      <alignment horizontal="center" vertical="center"/>
      <protection locked="0"/>
    </xf>
    <xf numFmtId="164" fontId="1" fillId="5" borderId="1" xfId="1" applyNumberFormat="1" applyFill="1" applyBorder="1" applyAlignment="1" applyProtection="1">
      <alignment horizontal="center" vertical="center"/>
      <protection locked="0"/>
    </xf>
    <xf numFmtId="0" fontId="1" fillId="6" borderId="5" xfId="1" applyFill="1" applyBorder="1" applyAlignment="1" applyProtection="1">
      <alignment horizontal="center" vertical="center"/>
      <protection locked="0"/>
    </xf>
    <xf numFmtId="2" fontId="1" fillId="6" borderId="5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3" xfId="1" applyFill="1" applyBorder="1" applyAlignment="1" applyProtection="1">
      <alignment horizontal="center" vertical="center"/>
      <protection locked="0"/>
    </xf>
    <xf numFmtId="2" fontId="1" fillId="6" borderId="3" xfId="1" applyNumberFormat="1" applyFill="1" applyBorder="1" applyAlignment="1" applyProtection="1">
      <alignment horizontal="center" vertical="center"/>
      <protection locked="0"/>
    </xf>
    <xf numFmtId="49" fontId="1" fillId="7" borderId="5" xfId="1" applyNumberFormat="1" applyFill="1" applyBorder="1" applyAlignment="1" applyProtection="1">
      <alignment horizontal="left" vertical="center"/>
      <protection locked="0"/>
    </xf>
    <xf numFmtId="49" fontId="1" fillId="7" borderId="1" xfId="1" applyNumberFormat="1" applyFill="1" applyBorder="1" applyAlignment="1" applyProtection="1">
      <alignment horizontal="left" vertical="center"/>
      <protection locked="0"/>
    </xf>
    <xf numFmtId="0" fontId="10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12" fillId="5" borderId="12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vertical="center"/>
    </xf>
    <xf numFmtId="0" fontId="12" fillId="6" borderId="12" xfId="1" applyFont="1" applyFill="1" applyBorder="1" applyAlignment="1">
      <alignment horizontal="center" vertical="center"/>
    </xf>
    <xf numFmtId="0" fontId="12" fillId="6" borderId="14" xfId="1" applyFont="1" applyFill="1" applyBorder="1" applyAlignment="1">
      <alignment horizontal="center" vertical="center"/>
    </xf>
    <xf numFmtId="0" fontId="12" fillId="7" borderId="13" xfId="1" applyFont="1" applyFill="1" applyBorder="1" applyAlignment="1">
      <alignment horizontal="center" vertical="center"/>
    </xf>
    <xf numFmtId="0" fontId="12" fillId="7" borderId="12" xfId="1" applyFont="1" applyFill="1" applyBorder="1" applyAlignment="1">
      <alignment horizontal="center" vertical="center"/>
    </xf>
    <xf numFmtId="0" fontId="12" fillId="7" borderId="14" xfId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4" borderId="5" xfId="1" applyFont="1" applyFill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4" borderId="5" xfId="1" applyFont="1" applyFill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Währung 2" xfId="2" xr:uid="{00000000-0005-0000-0000-000002000000}"/>
  </cellStyles>
  <dxfs count="0"/>
  <tableStyles count="0" defaultTableStyle="TableStyleMedium9" defaultPivotStyle="PivotStyleMedium4"/>
  <colors>
    <mruColors>
      <color rgb="FFFE8A8A"/>
      <color rgb="FFDB31C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abSelected="1" workbookViewId="0">
      <selection activeCell="B7" sqref="B7:E7"/>
    </sheetView>
  </sheetViews>
  <sheetFormatPr baseColWidth="10" defaultColWidth="10.8984375" defaultRowHeight="13.2" x14ac:dyDescent="0.3"/>
  <cols>
    <col min="1" max="1" width="19.19921875" style="1" customWidth="1"/>
    <col min="2" max="2" width="9.19921875" style="1" customWidth="1"/>
    <col min="3" max="4" width="9.59765625" style="1" customWidth="1"/>
    <col min="5" max="6" width="7.59765625" style="1" customWidth="1"/>
    <col min="7" max="7" width="26.19921875" style="1" customWidth="1"/>
    <col min="8" max="16384" width="10.8984375" style="1"/>
  </cols>
  <sheetData>
    <row r="1" spans="1:10" ht="24" customHeight="1" x14ac:dyDescent="0.3">
      <c r="A1" s="49" t="s">
        <v>0</v>
      </c>
      <c r="B1" s="50"/>
      <c r="C1" s="50"/>
      <c r="D1" s="50"/>
      <c r="E1" s="50"/>
      <c r="F1" s="50"/>
      <c r="G1" s="51"/>
    </row>
    <row r="2" spans="1:10" ht="24" customHeight="1" x14ac:dyDescent="0.3">
      <c r="A2" s="48" t="str">
        <f ca="1">CONCATENATE("zu den Bezirksmeisterschaften ",Altersklassen!C1," Einzel")</f>
        <v>zu den Bezirksmeisterschaften 2026 Einzel</v>
      </c>
      <c r="B2" s="48"/>
      <c r="C2" s="48"/>
      <c r="D2" s="48"/>
      <c r="E2" s="48"/>
      <c r="F2" s="48"/>
      <c r="G2" s="48"/>
    </row>
    <row r="3" spans="1:10" ht="24" customHeight="1" x14ac:dyDescent="0.3">
      <c r="A3" s="38" t="s">
        <v>22</v>
      </c>
      <c r="B3" s="38"/>
      <c r="C3" s="38"/>
      <c r="D3" s="38"/>
      <c r="E3" s="38"/>
      <c r="F3" s="38"/>
      <c r="G3" s="38"/>
    </row>
    <row r="4" spans="1:10" ht="24" customHeight="1" x14ac:dyDescent="0.3">
      <c r="A4" s="56" t="s">
        <v>23</v>
      </c>
      <c r="B4" s="56"/>
      <c r="C4" s="56"/>
      <c r="D4" s="56"/>
      <c r="E4" s="56"/>
      <c r="F4" s="56"/>
      <c r="G4" s="56"/>
    </row>
    <row r="5" spans="1:10" ht="24" customHeight="1" x14ac:dyDescent="0.3">
      <c r="A5" s="55" t="s">
        <v>14</v>
      </c>
      <c r="B5" s="55"/>
      <c r="C5" s="55"/>
      <c r="D5" s="55"/>
      <c r="E5" s="55"/>
      <c r="F5" s="55"/>
      <c r="G5" s="55"/>
    </row>
    <row r="6" spans="1:10" ht="38.25" customHeight="1" x14ac:dyDescent="0.3">
      <c r="A6" s="54" t="s">
        <v>36</v>
      </c>
      <c r="B6" s="54"/>
      <c r="C6" s="54"/>
      <c r="D6" s="54"/>
      <c r="E6" s="54"/>
      <c r="F6" s="54"/>
      <c r="G6" s="54"/>
    </row>
    <row r="7" spans="1:10" s="3" customFormat="1" ht="27" customHeight="1" x14ac:dyDescent="0.3">
      <c r="A7" s="8" t="s">
        <v>15</v>
      </c>
      <c r="B7" s="52"/>
      <c r="C7" s="52"/>
      <c r="D7" s="52"/>
      <c r="E7" s="52"/>
      <c r="F7" s="53" t="s">
        <v>27</v>
      </c>
      <c r="G7" s="53"/>
      <c r="H7" s="1"/>
      <c r="I7" s="1"/>
      <c r="J7" s="1"/>
    </row>
    <row r="8" spans="1:10" s="3" customFormat="1" ht="24" customHeight="1" x14ac:dyDescent="0.3">
      <c r="A8" s="53" t="s">
        <v>16</v>
      </c>
      <c r="B8" s="57"/>
      <c r="C8" s="57"/>
      <c r="D8" s="57"/>
      <c r="E8" s="57"/>
      <c r="F8" s="57"/>
      <c r="G8" s="57"/>
      <c r="H8" s="1"/>
      <c r="I8" s="1"/>
      <c r="J8" s="1"/>
    </row>
    <row r="9" spans="1:10" s="3" customFormat="1" ht="12.75" customHeight="1" x14ac:dyDescent="0.3">
      <c r="A9" s="53"/>
      <c r="B9" s="58" t="s">
        <v>17</v>
      </c>
      <c r="C9" s="58"/>
      <c r="D9" s="58"/>
      <c r="E9" s="58"/>
      <c r="F9" s="58" t="s">
        <v>35</v>
      </c>
      <c r="G9" s="58"/>
      <c r="H9" s="1"/>
      <c r="I9" s="1"/>
      <c r="J9" s="1"/>
    </row>
    <row r="10" spans="1:10" s="3" customFormat="1" ht="21" customHeight="1" x14ac:dyDescent="0.3">
      <c r="A10" s="39" t="s">
        <v>28</v>
      </c>
      <c r="B10" s="40"/>
      <c r="C10" s="40"/>
      <c r="D10" s="40"/>
      <c r="E10" s="40"/>
      <c r="F10" s="40"/>
      <c r="G10" s="41"/>
      <c r="H10" s="1"/>
      <c r="I10" s="1"/>
      <c r="J10" s="1"/>
    </row>
    <row r="11" spans="1:10" s="3" customFormat="1" ht="21" customHeight="1" x14ac:dyDescent="0.3">
      <c r="A11" s="42" t="s">
        <v>33</v>
      </c>
      <c r="B11" s="43"/>
      <c r="C11" s="43"/>
      <c r="D11" s="43"/>
      <c r="E11" s="43"/>
      <c r="F11" s="43"/>
      <c r="G11" s="44"/>
      <c r="H11" s="1"/>
      <c r="I11" s="1"/>
      <c r="J11" s="1"/>
    </row>
    <row r="12" spans="1:10" s="3" customFormat="1" ht="21" customHeight="1" x14ac:dyDescent="0.3">
      <c r="A12" s="45" t="s">
        <v>32</v>
      </c>
      <c r="B12" s="46"/>
      <c r="C12" s="46"/>
      <c r="D12" s="46"/>
      <c r="E12" s="46"/>
      <c r="F12" s="46"/>
      <c r="G12" s="47"/>
      <c r="H12" s="1"/>
      <c r="I12" s="1"/>
      <c r="J12" s="1"/>
    </row>
    <row r="13" spans="1:10" s="2" customFormat="1" ht="13.5" customHeight="1" x14ac:dyDescent="0.3">
      <c r="A13" s="35" t="s">
        <v>1</v>
      </c>
      <c r="B13" s="9" t="s">
        <v>18</v>
      </c>
      <c r="C13" s="36" t="s">
        <v>2</v>
      </c>
      <c r="D13" s="12" t="s">
        <v>25</v>
      </c>
      <c r="E13" s="37" t="s">
        <v>19</v>
      </c>
      <c r="F13" s="37"/>
      <c r="G13" s="37" t="s">
        <v>31</v>
      </c>
      <c r="H13" s="1"/>
      <c r="I13" s="1"/>
      <c r="J13" s="1"/>
    </row>
    <row r="14" spans="1:10" s="2" customFormat="1" ht="13.5" customHeight="1" x14ac:dyDescent="0.3">
      <c r="A14" s="35"/>
      <c r="B14" s="10" t="s">
        <v>24</v>
      </c>
      <c r="C14" s="36"/>
      <c r="D14" s="12" t="s">
        <v>26</v>
      </c>
      <c r="E14" s="34" t="s">
        <v>21</v>
      </c>
      <c r="F14" s="34"/>
      <c r="G14" s="37"/>
      <c r="H14" s="1"/>
      <c r="I14" s="1"/>
      <c r="J14" s="1"/>
    </row>
    <row r="15" spans="1:10" ht="18" customHeight="1" x14ac:dyDescent="0.3">
      <c r="A15" s="24"/>
      <c r="B15" s="25"/>
      <c r="C15" s="11" t="str">
        <f>IF(ISBLANK(B15),"",IF(B15&gt;=U10_max,"zu jung",VLOOKUP(B15,Altersklassen!$A$3:$C$9,3,TRUE)))</f>
        <v/>
      </c>
      <c r="D15" s="27"/>
      <c r="E15" s="27"/>
      <c r="F15" s="28"/>
      <c r="G15" s="32"/>
      <c r="I15" s="14"/>
    </row>
    <row r="16" spans="1:10" ht="18" customHeight="1" x14ac:dyDescent="0.3">
      <c r="A16" s="24"/>
      <c r="B16" s="25"/>
      <c r="C16" s="11" t="str">
        <f>IF(ISBLANK(B16),"",IF(B16&gt;=U10_max,"zu jung",VLOOKUP(B16,Altersklassen!$A$3:$C$9,3,TRUE)))</f>
        <v/>
      </c>
      <c r="D16" s="27"/>
      <c r="E16" s="27"/>
      <c r="F16" s="28"/>
      <c r="G16" s="32"/>
    </row>
    <row r="17" spans="1:7" ht="18" customHeight="1" x14ac:dyDescent="0.3">
      <c r="A17" s="24"/>
      <c r="B17" s="25"/>
      <c r="C17" s="11" t="str">
        <f>IF(ISBLANK(B17),"",IF(B17&gt;=U10_max,"zu jung",VLOOKUP(B17,Altersklassen!$A$3:$C$9,3,TRUE)))</f>
        <v/>
      </c>
      <c r="D17" s="27"/>
      <c r="E17" s="27"/>
      <c r="F17" s="28"/>
      <c r="G17" s="32"/>
    </row>
    <row r="18" spans="1:7" ht="18" customHeight="1" x14ac:dyDescent="0.3">
      <c r="A18" s="24"/>
      <c r="B18" s="26"/>
      <c r="C18" s="11" t="str">
        <f>IF(ISBLANK(B18),"",IF(B18&gt;=U10_max,"zu jung",VLOOKUP(B18,Altersklassen!$A$3:$C$9,3,TRUE)))</f>
        <v/>
      </c>
      <c r="D18" s="29"/>
      <c r="E18" s="30"/>
      <c r="F18" s="31"/>
      <c r="G18" s="33"/>
    </row>
    <row r="19" spans="1:7" ht="18" customHeight="1" x14ac:dyDescent="0.3">
      <c r="A19" s="24"/>
      <c r="B19" s="26"/>
      <c r="C19" s="11" t="str">
        <f>IF(ISBLANK(B19),"",IF(B19&gt;=U10_max,"zu jung",VLOOKUP(B19,Altersklassen!$A$3:$C$9,3,TRUE)))</f>
        <v/>
      </c>
      <c r="D19" s="29"/>
      <c r="E19" s="30"/>
      <c r="F19" s="31"/>
      <c r="G19" s="33"/>
    </row>
    <row r="20" spans="1:7" ht="18" customHeight="1" x14ac:dyDescent="0.3">
      <c r="A20" s="24"/>
      <c r="B20" s="26"/>
      <c r="C20" s="11" t="str">
        <f>IF(ISBLANK(B20),"",IF(B20&gt;=U10_max,"zu jung",VLOOKUP(B20,Altersklassen!$A$3:$C$9,3,TRUE)))</f>
        <v/>
      </c>
      <c r="D20" s="29"/>
      <c r="E20" s="30"/>
      <c r="F20" s="31"/>
      <c r="G20" s="33"/>
    </row>
    <row r="21" spans="1:7" ht="18" customHeight="1" x14ac:dyDescent="0.3">
      <c r="A21" s="24"/>
      <c r="B21" s="26"/>
      <c r="C21" s="11" t="str">
        <f>IF(ISBLANK(B21),"",IF(B21&gt;=U10_max,"zu jung",VLOOKUP(B21,Altersklassen!$A$3:$C$9,3,TRUE)))</f>
        <v/>
      </c>
      <c r="D21" s="29"/>
      <c r="E21" s="30"/>
      <c r="F21" s="31"/>
      <c r="G21" s="33"/>
    </row>
    <row r="22" spans="1:7" ht="18" customHeight="1" x14ac:dyDescent="0.3">
      <c r="A22" s="24"/>
      <c r="B22" s="26"/>
      <c r="C22" s="11" t="str">
        <f>IF(ISBLANK(B22),"",IF(B22&gt;=U10_max,"zu jung",VLOOKUP(B22,Altersklassen!$A$3:$C$9,3,TRUE)))</f>
        <v/>
      </c>
      <c r="D22" s="29"/>
      <c r="E22" s="30"/>
      <c r="F22" s="31"/>
      <c r="G22" s="33"/>
    </row>
    <row r="23" spans="1:7" ht="18" customHeight="1" x14ac:dyDescent="0.3">
      <c r="A23" s="24"/>
      <c r="B23" s="26"/>
      <c r="C23" s="11" t="str">
        <f>IF(ISBLANK(B23),"",IF(B23&gt;=U10_max,"zu jung",VLOOKUP(B23,Altersklassen!$A$3:$C$9,3,TRUE)))</f>
        <v/>
      </c>
      <c r="D23" s="29"/>
      <c r="E23" s="30"/>
      <c r="F23" s="31"/>
      <c r="G23" s="33"/>
    </row>
    <row r="24" spans="1:7" ht="18" customHeight="1" x14ac:dyDescent="0.3">
      <c r="A24" s="24"/>
      <c r="B24" s="26"/>
      <c r="C24" s="11" t="str">
        <f>IF(ISBLANK(B24),"",IF(B24&gt;=U10_max,"zu jung",VLOOKUP(B24,Altersklassen!$A$3:$C$9,3,TRUE)))</f>
        <v/>
      </c>
      <c r="D24" s="29"/>
      <c r="E24" s="30"/>
      <c r="F24" s="31"/>
      <c r="G24" s="33"/>
    </row>
    <row r="25" spans="1:7" ht="18" customHeight="1" x14ac:dyDescent="0.3">
      <c r="A25" s="24"/>
      <c r="B25" s="26"/>
      <c r="C25" s="11" t="str">
        <f>IF(ISBLANK(B25),"",IF(B25&gt;=U10_max,"zu jung",VLOOKUP(B25,Altersklassen!$A$3:$C$9,3,TRUE)))</f>
        <v/>
      </c>
      <c r="D25" s="29"/>
      <c r="E25" s="30"/>
      <c r="F25" s="31"/>
      <c r="G25" s="33"/>
    </row>
    <row r="26" spans="1:7" ht="18" customHeight="1" x14ac:dyDescent="0.3">
      <c r="A26" s="24"/>
      <c r="B26" s="26"/>
      <c r="C26" s="11" t="str">
        <f>IF(ISBLANK(B26),"",IF(B26&gt;=U10_max,"zu jung",VLOOKUP(B26,Altersklassen!$A$3:$C$9,3,TRUE)))</f>
        <v/>
      </c>
      <c r="D26" s="29"/>
      <c r="E26" s="30"/>
      <c r="F26" s="31"/>
      <c r="G26" s="33"/>
    </row>
    <row r="27" spans="1:7" ht="18" customHeight="1" x14ac:dyDescent="0.3">
      <c r="A27" s="24"/>
      <c r="B27" s="26"/>
      <c r="C27" s="11" t="str">
        <f>IF(ISBLANK(B27),"",IF(B27&gt;=U10_max,"zu jung",VLOOKUP(B27,Altersklassen!$A$3:$C$9,3,TRUE)))</f>
        <v/>
      </c>
      <c r="D27" s="29"/>
      <c r="E27" s="30"/>
      <c r="F27" s="31"/>
      <c r="G27" s="33"/>
    </row>
    <row r="28" spans="1:7" ht="18" customHeight="1" x14ac:dyDescent="0.3">
      <c r="A28" s="24"/>
      <c r="B28" s="26"/>
      <c r="C28" s="11" t="str">
        <f>IF(ISBLANK(B28),"",IF(B28&gt;=U10_max,"zu jung",VLOOKUP(B28,Altersklassen!$A$3:$C$9,3,TRUE)))</f>
        <v/>
      </c>
      <c r="D28" s="29"/>
      <c r="E28" s="30"/>
      <c r="F28" s="31"/>
      <c r="G28" s="33"/>
    </row>
    <row r="29" spans="1:7" ht="18" customHeight="1" x14ac:dyDescent="0.3">
      <c r="A29" s="24"/>
      <c r="B29" s="26"/>
      <c r="C29" s="11" t="str">
        <f>IF(ISBLANK(B29),"",IF(B29&gt;=U10_max,"zu jung",VLOOKUP(B29,Altersklassen!$A$3:$C$9,3,TRUE)))</f>
        <v/>
      </c>
      <c r="D29" s="29"/>
      <c r="E29" s="30"/>
      <c r="F29" s="31"/>
      <c r="G29" s="33"/>
    </row>
    <row r="30" spans="1:7" ht="18" customHeight="1" x14ac:dyDescent="0.3">
      <c r="A30" s="24"/>
      <c r="B30" s="26"/>
      <c r="C30" s="11" t="str">
        <f>IF(ISBLANK(B30),"",IF(B30&gt;=U10_max,"zu jung",VLOOKUP(B30,Altersklassen!$A$3:$C$9,3,TRUE)))</f>
        <v/>
      </c>
      <c r="D30" s="29"/>
      <c r="E30" s="30"/>
      <c r="F30" s="31"/>
      <c r="G30" s="33"/>
    </row>
    <row r="31" spans="1:7" ht="18" customHeight="1" x14ac:dyDescent="0.3">
      <c r="A31" s="24"/>
      <c r="B31" s="26"/>
      <c r="C31" s="11" t="str">
        <f>IF(ISBLANK(B31),"",IF(B31&gt;=U10_max,"zu jung",VLOOKUP(B31,Altersklassen!$A$3:$C$9,3,TRUE)))</f>
        <v/>
      </c>
      <c r="D31" s="29"/>
      <c r="E31" s="30"/>
      <c r="F31" s="31"/>
      <c r="G31" s="33"/>
    </row>
    <row r="32" spans="1:7" ht="18" customHeight="1" x14ac:dyDescent="0.3">
      <c r="A32" s="24"/>
      <c r="B32" s="26"/>
      <c r="C32" s="11" t="str">
        <f>IF(ISBLANK(B32),"",IF(B32&gt;=U10_max,"zu jung",VLOOKUP(B32,Altersklassen!$A$3:$C$9,3,TRUE)))</f>
        <v/>
      </c>
      <c r="D32" s="29"/>
      <c r="E32" s="30"/>
      <c r="F32" s="31"/>
      <c r="G32" s="33"/>
    </row>
    <row r="33" spans="1:7" ht="18" customHeight="1" x14ac:dyDescent="0.3">
      <c r="A33" s="24"/>
      <c r="B33" s="26"/>
      <c r="C33" s="11" t="str">
        <f>IF(ISBLANK(B33),"",IF(B33&gt;=U10_max,"zu jung",VLOOKUP(B33,Altersklassen!$A$3:$C$9,3,TRUE)))</f>
        <v/>
      </c>
      <c r="D33" s="29"/>
      <c r="E33" s="30"/>
      <c r="F33" s="31"/>
      <c r="G33" s="33"/>
    </row>
    <row r="34" spans="1:7" ht="18" customHeight="1" x14ac:dyDescent="0.3">
      <c r="A34" s="24"/>
      <c r="B34" s="26"/>
      <c r="C34" s="11" t="str">
        <f>IF(ISBLANK(B34),"",IF(B34&gt;=U10_max,"zu jung",VLOOKUP(B34,Altersklassen!$A$3:$C$9,3,TRUE)))</f>
        <v/>
      </c>
      <c r="D34" s="29"/>
      <c r="E34" s="30"/>
      <c r="F34" s="31"/>
      <c r="G34" s="33"/>
    </row>
    <row r="35" spans="1:7" ht="18" customHeight="1" x14ac:dyDescent="0.3">
      <c r="A35" s="24"/>
      <c r="B35" s="26"/>
      <c r="C35" s="11" t="str">
        <f>IF(ISBLANK(B35),"",IF(B35&gt;=U10_max,"zu jung",VLOOKUP(B35,Altersklassen!$A$3:$C$9,3,TRUE)))</f>
        <v/>
      </c>
      <c r="D35" s="29"/>
      <c r="E35" s="30"/>
      <c r="F35" s="31"/>
      <c r="G35" s="33"/>
    </row>
    <row r="36" spans="1:7" ht="18" customHeight="1" x14ac:dyDescent="0.3">
      <c r="A36" s="24"/>
      <c r="B36" s="26"/>
      <c r="C36" s="11" t="str">
        <f>IF(ISBLANK(B36),"",IF(B36&gt;=U10_max,"zu jung",VLOOKUP(B36,Altersklassen!$A$3:$C$9,3,TRUE)))</f>
        <v/>
      </c>
      <c r="D36" s="29"/>
      <c r="E36" s="30"/>
      <c r="F36" s="31"/>
      <c r="G36" s="33"/>
    </row>
    <row r="37" spans="1:7" ht="18" customHeight="1" x14ac:dyDescent="0.3">
      <c r="A37" s="24"/>
      <c r="B37" s="26"/>
      <c r="C37" s="11" t="str">
        <f>IF(ISBLANK(B37),"",IF(B37&gt;=U10_max,"zu jung",VLOOKUP(B37,Altersklassen!$A$3:$C$9,3,TRUE)))</f>
        <v/>
      </c>
      <c r="D37" s="29"/>
      <c r="E37" s="30"/>
      <c r="F37" s="31"/>
      <c r="G37" s="33"/>
    </row>
    <row r="38" spans="1:7" ht="18" customHeight="1" x14ac:dyDescent="0.3">
      <c r="A38" s="24"/>
      <c r="B38" s="26"/>
      <c r="C38" s="11" t="str">
        <f>IF(ISBLANK(B38),"",IF(B38&gt;=U10_max,"zu jung",VLOOKUP(B38,Altersklassen!$A$3:$C$9,3,TRUE)))</f>
        <v/>
      </c>
      <c r="D38" s="29"/>
      <c r="E38" s="30"/>
      <c r="F38" s="31"/>
      <c r="G38" s="33"/>
    </row>
    <row r="39" spans="1:7" ht="18" customHeight="1" x14ac:dyDescent="0.3">
      <c r="A39" s="24"/>
      <c r="B39" s="26"/>
      <c r="C39" s="11" t="str">
        <f>IF(ISBLANK(B39),"",IF(B39&gt;=U10_max,"zu jung",VLOOKUP(B39,Altersklassen!$A$3:$C$9,3,TRUE)))</f>
        <v/>
      </c>
      <c r="D39" s="29"/>
      <c r="E39" s="30"/>
      <c r="F39" s="31"/>
      <c r="G39" s="33"/>
    </row>
    <row r="40" spans="1:7" ht="18" customHeight="1" x14ac:dyDescent="0.3">
      <c r="A40" s="24"/>
      <c r="B40" s="26"/>
      <c r="C40" s="11" t="str">
        <f>IF(ISBLANK(B40),"",IF(B40&gt;=U10_max,"zu jung",VLOOKUP(B40,Altersklassen!$A$3:$C$9,3,TRUE)))</f>
        <v/>
      </c>
      <c r="D40" s="29"/>
      <c r="E40" s="30"/>
      <c r="F40" s="31"/>
      <c r="G40" s="33"/>
    </row>
    <row r="41" spans="1:7" ht="18" customHeight="1" x14ac:dyDescent="0.3">
      <c r="A41" s="24"/>
      <c r="B41" s="26"/>
      <c r="C41" s="11" t="str">
        <f>IF(ISBLANK(B41),"",IF(B41&gt;=U10_max,"zu jung",VLOOKUP(B41,Altersklassen!$A$3:$C$9,3,TRUE)))</f>
        <v/>
      </c>
      <c r="D41" s="29"/>
      <c r="E41" s="30"/>
      <c r="F41" s="31"/>
      <c r="G41" s="33"/>
    </row>
    <row r="42" spans="1:7" ht="18" customHeight="1" x14ac:dyDescent="0.3">
      <c r="A42" s="24"/>
      <c r="B42" s="26"/>
      <c r="C42" s="11" t="str">
        <f>IF(ISBLANK(B42),"",IF(B42&gt;=U10_max,"zu jung",VLOOKUP(B42,Altersklassen!$A$3:$C$9,3,TRUE)))</f>
        <v/>
      </c>
      <c r="D42" s="29"/>
      <c r="E42" s="30"/>
      <c r="F42" s="31"/>
      <c r="G42" s="33"/>
    </row>
    <row r="43" spans="1:7" ht="18" customHeight="1" x14ac:dyDescent="0.3"/>
    <row r="44" spans="1:7" ht="18" customHeight="1" x14ac:dyDescent="0.3"/>
    <row r="45" spans="1:7" ht="18" customHeight="1" x14ac:dyDescent="0.3"/>
    <row r="46" spans="1:7" ht="18" customHeight="1" x14ac:dyDescent="0.3"/>
    <row r="47" spans="1:7" ht="18" customHeight="1" x14ac:dyDescent="0.3"/>
    <row r="48" spans="1:7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</sheetData>
  <sheetProtection algorithmName="SHA-512" hashValue="+4JA4oH1ubqMk7q7ymFRg4cN9Rk4EebbIc+gS5SpoI9uMWGlWO4iMukNPdkSRgQu9PJanABh0j+f6ZmqOwvrow==" saltValue="mDl2TDp99Aa8HWoIUSUsVA==" spinCount="100000" sheet="1" objects="1" scenarios="1" selectLockedCells="1"/>
  <mergeCells count="21">
    <mergeCell ref="A2:G2"/>
    <mergeCell ref="A1:G1"/>
    <mergeCell ref="E13:F13"/>
    <mergeCell ref="B7:E7"/>
    <mergeCell ref="F7:G7"/>
    <mergeCell ref="A6:G6"/>
    <mergeCell ref="A5:G5"/>
    <mergeCell ref="A4:G4"/>
    <mergeCell ref="B8:E8"/>
    <mergeCell ref="F8:G8"/>
    <mergeCell ref="B9:E9"/>
    <mergeCell ref="F9:G9"/>
    <mergeCell ref="A8:A9"/>
    <mergeCell ref="E14:F14"/>
    <mergeCell ref="A13:A14"/>
    <mergeCell ref="C13:C14"/>
    <mergeCell ref="G13:G14"/>
    <mergeCell ref="A3:G3"/>
    <mergeCell ref="A10:G10"/>
    <mergeCell ref="A11:G11"/>
    <mergeCell ref="A12:G12"/>
  </mergeCells>
  <phoneticPr fontId="4" type="noConversion"/>
  <printOptions horizontalCentered="1"/>
  <pageMargins left="0.39370078740157483" right="0.39370078740157483" top="0.39370078740157483" bottom="0.39370078740157483" header="0" footer="0"/>
  <pageSetup paperSize="9" scale="9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Altersklassen!$A$13:$A$15</xm:f>
          </x14:formula1>
          <xm:sqref>E15:E42</xm:sqref>
        </x14:dataValidation>
        <x14:dataValidation type="list" allowBlank="1" showInputMessage="1" showErrorMessage="1" xr:uid="{00000000-0002-0000-0000-000001000000}">
          <x14:formula1>
            <xm:f>Altersklassen!$B$14:$B$15</xm:f>
          </x14:formula1>
          <xm:sqref>D15:D42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>
      <selection activeCell="B3" sqref="B3"/>
    </sheetView>
  </sheetViews>
  <sheetFormatPr baseColWidth="10" defaultColWidth="11" defaultRowHeight="21" customHeight="1" x14ac:dyDescent="0.3"/>
  <cols>
    <col min="1" max="1" width="11.8984375" style="1" customWidth="1"/>
    <col min="2" max="3" width="12.8984375" style="1" customWidth="1"/>
    <col min="4" max="16384" width="11" style="1"/>
  </cols>
  <sheetData>
    <row r="1" spans="1:5" s="6" customFormat="1" ht="21" customHeight="1" thickBot="1" x14ac:dyDescent="0.35">
      <c r="A1" s="4" t="s">
        <v>7</v>
      </c>
      <c r="B1" s="5">
        <f ca="1">C1-1</f>
        <v>2025</v>
      </c>
      <c r="C1" s="5">
        <f ca="1">IF(AND(MONTH(TODAY())&gt;6,MONTH(TODAY())&lt;13),YEAR(TODAY())+1,IF(MONTH(TODAY())&lt;7,YEAR(TODAY())))</f>
        <v>2026</v>
      </c>
    </row>
    <row r="2" spans="1:5" s="7" customFormat="1" ht="21" customHeight="1" x14ac:dyDescent="0.3">
      <c r="A2" s="15" t="s">
        <v>29</v>
      </c>
      <c r="B2" s="21" t="s">
        <v>30</v>
      </c>
      <c r="C2" s="16" t="s">
        <v>6</v>
      </c>
    </row>
    <row r="3" spans="1:5" ht="21" customHeight="1" x14ac:dyDescent="0.3">
      <c r="A3" s="17">
        <v>1</v>
      </c>
      <c r="B3" s="22">
        <f ca="1">DATE(C1-70,6,30)</f>
        <v>20636</v>
      </c>
      <c r="C3" s="18" t="s">
        <v>12</v>
      </c>
      <c r="E3" s="13"/>
    </row>
    <row r="4" spans="1:5" ht="21" customHeight="1" x14ac:dyDescent="0.3">
      <c r="A4" s="17">
        <f ca="1">DATE(B1-69,7,1)</f>
        <v>20637</v>
      </c>
      <c r="B4" s="22">
        <f ca="1">DATE(C1-60,6,30)</f>
        <v>24288</v>
      </c>
      <c r="C4" s="18" t="s">
        <v>11</v>
      </c>
    </row>
    <row r="5" spans="1:5" ht="21" customHeight="1" x14ac:dyDescent="0.3">
      <c r="A5" s="17">
        <f ca="1">DATE(B1-59,7,1)</f>
        <v>24289</v>
      </c>
      <c r="B5" s="22">
        <f ca="1">DATE(C1-50,6,30)</f>
        <v>27941</v>
      </c>
      <c r="C5" s="18" t="s">
        <v>10</v>
      </c>
    </row>
    <row r="6" spans="1:5" ht="21" customHeight="1" x14ac:dyDescent="0.3">
      <c r="A6" s="17">
        <f ca="1">DATE(B1-49,7,1)</f>
        <v>27942</v>
      </c>
      <c r="B6" s="22">
        <f ca="1">DATE(C1-24,6,30)</f>
        <v>37437</v>
      </c>
      <c r="C6" s="18" t="s">
        <v>13</v>
      </c>
    </row>
    <row r="7" spans="1:5" ht="21" customHeight="1" x14ac:dyDescent="0.3">
      <c r="A7" s="17">
        <f ca="1">DATE(B1-23,7,1)</f>
        <v>37438</v>
      </c>
      <c r="B7" s="22">
        <f ca="1">DATE(C1-20,6,30)</f>
        <v>38898</v>
      </c>
      <c r="C7" s="18" t="s">
        <v>5</v>
      </c>
    </row>
    <row r="8" spans="1:5" ht="21" customHeight="1" x14ac:dyDescent="0.3">
      <c r="A8" s="17">
        <f ca="1">DATE(B1-19,7,1)</f>
        <v>38899</v>
      </c>
      <c r="B8" s="22">
        <f ca="1">DATE(C1-15,6,30)</f>
        <v>40724</v>
      </c>
      <c r="C8" s="18" t="s">
        <v>34</v>
      </c>
    </row>
    <row r="9" spans="1:5" ht="21" customHeight="1" x14ac:dyDescent="0.3">
      <c r="A9" s="17">
        <f ca="1">DATE(B1-14,7,1)</f>
        <v>40725</v>
      </c>
      <c r="B9" s="22">
        <f ca="1">DATE(C1-10,6,30)</f>
        <v>42551</v>
      </c>
      <c r="C9" s="18" t="s">
        <v>9</v>
      </c>
    </row>
    <row r="10" spans="1:5" ht="21" customHeight="1" thickBot="1" x14ac:dyDescent="0.35">
      <c r="A10" s="19">
        <f ca="1">DATE(B1-9,7,1)</f>
        <v>42552</v>
      </c>
      <c r="B10" s="23">
        <f ca="1">TODAY()</f>
        <v>45889</v>
      </c>
      <c r="C10" s="20" t="s">
        <v>8</v>
      </c>
    </row>
    <row r="12" spans="1:5" ht="21" customHeight="1" x14ac:dyDescent="0.3">
      <c r="A12" s="1" t="s">
        <v>20</v>
      </c>
      <c r="B12" s="1" t="s">
        <v>25</v>
      </c>
    </row>
    <row r="14" spans="1:5" ht="21" customHeight="1" x14ac:dyDescent="0.3">
      <c r="A14" s="1" t="s">
        <v>3</v>
      </c>
      <c r="B14" s="1" t="s">
        <v>26</v>
      </c>
    </row>
    <row r="15" spans="1:5" ht="21" customHeight="1" x14ac:dyDescent="0.3">
      <c r="A15" s="1" t="s">
        <v>4</v>
      </c>
    </row>
  </sheetData>
  <sheetProtection algorithmName="SHA-512" hashValue="QhUbSZdqV3hEDftKqW1rAOx4NLK1yHzpbGlFmHkZmZlyyl6nkZYU++FdQ1ckk6WGpremwQriqTualSUxwwQEig==" saltValue="hXLIylRHWZhpwkD3/LSjYg==" spinCount="100000" sheet="1" select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14</vt:i4>
      </vt:variant>
    </vt:vector>
  </HeadingPairs>
  <TitlesOfParts>
    <vt:vector size="16" baseType="lpstr">
      <vt:lpstr>Meldung Einzel</vt:lpstr>
      <vt:lpstr>Altersklassen</vt:lpstr>
      <vt:lpstr>Aktiv_max</vt:lpstr>
      <vt:lpstr>Aktiv_min</vt:lpstr>
      <vt:lpstr>SenA_max</vt:lpstr>
      <vt:lpstr>SenA_min</vt:lpstr>
      <vt:lpstr>SenB_max</vt:lpstr>
      <vt:lpstr>SenB_min</vt:lpstr>
      <vt:lpstr>SenC_min</vt:lpstr>
      <vt:lpstr>U10_max</vt:lpstr>
      <vt:lpstr>U14_max</vt:lpstr>
      <vt:lpstr>U14_min</vt:lpstr>
      <vt:lpstr>U18_max</vt:lpstr>
      <vt:lpstr>U18_min</vt:lpstr>
      <vt:lpstr>U23_max</vt:lpstr>
      <vt:lpstr>U23_min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Kaiser</dc:creator>
  <cp:lastModifiedBy>Oliver Durin</cp:lastModifiedBy>
  <cp:lastPrinted>2024-10-29T14:52:10Z</cp:lastPrinted>
  <dcterms:created xsi:type="dcterms:W3CDTF">2016-03-05T17:15:26Z</dcterms:created>
  <dcterms:modified xsi:type="dcterms:W3CDTF">2025-08-20T16:16:46Z</dcterms:modified>
</cp:coreProperties>
</file>