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Oliver\Documents\Papa\Kegeln BZK MFR\Webseite\Downloads\"/>
    </mc:Choice>
  </mc:AlternateContent>
  <xr:revisionPtr revIDLastSave="0" documentId="8_{0799E5F2-3F95-4B62-9470-69A3E05BCB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ingabe" sheetId="2" r:id="rId1"/>
    <sheet name="Formular Druck" sheetId="1" r:id="rId2"/>
    <sheet name="Altersklasse" sheetId="3" r:id="rId3"/>
    <sheet name="Heimspieltag" sheetId="7" r:id="rId4"/>
    <sheet name="Stunde" sheetId="6" r:id="rId5"/>
    <sheet name="Minute" sheetId="5" r:id="rId6"/>
    <sheet name="Wechsel" sheetId="8" r:id="rId7"/>
    <sheet name="Mannschaften" sheetId="9" r:id="rId8"/>
  </sheets>
  <definedNames>
    <definedName name="_xlnm._FilterDatabase" localSheetId="1" hidden="1">'Formular Druck'!$Q$5:$Q$15</definedName>
    <definedName name="Altersklasse">Altersklasse!$A$2:$A$3</definedName>
    <definedName name="Heimspieltag" localSheetId="3">Heimspieltag!$A$2:$A$8</definedName>
    <definedName name="Heimspieltag" localSheetId="5">Minute!#REF!</definedName>
    <definedName name="Heimspieltag" localSheetId="4">Heimspieltag!$A$2:$A$8</definedName>
    <definedName name="Heimspieltag" localSheetId="6">Wechsel!#REF!</definedName>
    <definedName name="Heimspieltag">Heimspieltag!$A$2:$A$8</definedName>
    <definedName name="Ligenebene" localSheetId="3">Heimspieltag!#REF!</definedName>
    <definedName name="Ligenebene" localSheetId="5">Minute!$A$3:$A$11</definedName>
    <definedName name="Ligenebene" localSheetId="4">#REF!</definedName>
    <definedName name="Ligenebene" localSheetId="6">Wechsel!$A$3:$A$11</definedName>
    <definedName name="Ligenebene">#REF!</definedName>
    <definedName name="Mannschaft" localSheetId="3">Heimspieltag!#REF!</definedName>
    <definedName name="Mannschaft" localSheetId="5">Minute!#REF!</definedName>
    <definedName name="Mannschaft" localSheetId="4">Altersklasse!$A$2:$A$13</definedName>
    <definedName name="Mannschaft" localSheetId="6">Wechsel!#REF!</definedName>
    <definedName name="Mannschaft">Mannschaften!$A$2:$A$15</definedName>
    <definedName name="Minute" localSheetId="3">Heimspieltag!#REF!</definedName>
    <definedName name="Minute" localSheetId="5">Minute!$A$2:$A$14</definedName>
    <definedName name="Minute" localSheetId="4">Minute!$A$2:$A$13</definedName>
    <definedName name="Minute" localSheetId="6">Wechsel!$A$2:$A$14</definedName>
    <definedName name="Minute">Minute!$A$2:$A$13</definedName>
    <definedName name="Stunde" localSheetId="3">Heimspieltag!#REF!</definedName>
    <definedName name="Stunde" localSheetId="5">Minute!#REF!</definedName>
    <definedName name="Stunde" localSheetId="4">Stunde!$A$2:$A$13</definedName>
    <definedName name="Stunde" localSheetId="6">Wechsel!#REF!</definedName>
    <definedName name="Stunde">Stunde!$A$2:$A$13</definedName>
    <definedName name="Wechsel">Wechsel!$A$2:$A$3</definedName>
  </definedNames>
  <calcPr calcId="191029"/>
</workbook>
</file>

<file path=xl/calcChain.xml><?xml version="1.0" encoding="utf-8"?>
<calcChain xmlns="http://schemas.openxmlformats.org/spreadsheetml/2006/main">
  <c r="N5" i="1" l="1"/>
  <c r="A23" i="1"/>
  <c r="A50" i="2"/>
  <c r="A19" i="1" s="1"/>
  <c r="E20" i="1"/>
  <c r="O19" i="1"/>
  <c r="M19" i="1"/>
  <c r="J19" i="1"/>
  <c r="H19" i="1"/>
  <c r="F19" i="1"/>
  <c r="C50" i="2"/>
  <c r="C19" i="1" s="1"/>
  <c r="B19" i="1"/>
  <c r="E17" i="1"/>
  <c r="O16" i="1"/>
  <c r="M16" i="1"/>
  <c r="J16" i="1"/>
  <c r="H16" i="1"/>
  <c r="F16" i="1"/>
  <c r="B16" i="1"/>
  <c r="B13" i="1"/>
  <c r="B10" i="1"/>
  <c r="A38" i="2"/>
  <c r="A10" i="1" s="1"/>
  <c r="A42" i="2"/>
  <c r="A46" i="2" s="1"/>
  <c r="A16" i="1" s="1"/>
  <c r="E14" i="1"/>
  <c r="E11" i="1"/>
  <c r="C46" i="2"/>
  <c r="C16" i="1" s="1"/>
  <c r="C42" i="2"/>
  <c r="C13" i="1" s="1"/>
  <c r="C38" i="2"/>
  <c r="C10" i="1" s="1"/>
  <c r="J10" i="1"/>
  <c r="J13" i="1"/>
  <c r="A30" i="1"/>
  <c r="H1" i="2"/>
  <c r="I1" i="2" s="1"/>
  <c r="H5" i="1" s="1"/>
  <c r="K40" i="1"/>
  <c r="G40" i="1"/>
  <c r="A29" i="1"/>
  <c r="A28" i="1"/>
  <c r="C8" i="1"/>
  <c r="A22" i="1"/>
  <c r="A24" i="1"/>
  <c r="A25" i="1"/>
  <c r="A26" i="1"/>
  <c r="B23" i="1"/>
  <c r="J36" i="1"/>
  <c r="O36" i="1"/>
  <c r="J33" i="1"/>
  <c r="F24" i="1"/>
  <c r="I24" i="1"/>
  <c r="L24" i="1"/>
  <c r="F25" i="1"/>
  <c r="I25" i="1"/>
  <c r="L25" i="1"/>
  <c r="F26" i="1"/>
  <c r="I26" i="1"/>
  <c r="L26" i="1"/>
  <c r="B24" i="1"/>
  <c r="B25" i="1"/>
  <c r="B26" i="1"/>
  <c r="O13" i="1"/>
  <c r="M13" i="1"/>
  <c r="H13" i="1"/>
  <c r="F13" i="1"/>
  <c r="O10" i="1"/>
  <c r="M10" i="1"/>
  <c r="F10" i="1"/>
  <c r="H10" i="1"/>
  <c r="A40" i="1"/>
  <c r="C40" i="1"/>
  <c r="B36" i="1"/>
  <c r="D36" i="1"/>
  <c r="J35" i="1"/>
  <c r="B35" i="1"/>
  <c r="J34" i="1"/>
  <c r="B33" i="1"/>
  <c r="O33" i="1"/>
  <c r="D33" i="1"/>
  <c r="J32" i="1"/>
  <c r="B32" i="1"/>
  <c r="L23" i="1"/>
  <c r="I23" i="1"/>
  <c r="F23" i="1"/>
  <c r="A13" i="1" l="1"/>
  <c r="Q37" i="1"/>
  <c r="R37" i="1" s="1"/>
  <c r="A37" i="1" s="1"/>
</calcChain>
</file>

<file path=xl/sharedStrings.xml><?xml version="1.0" encoding="utf-8"?>
<sst xmlns="http://schemas.openxmlformats.org/spreadsheetml/2006/main" count="209" uniqueCount="116">
  <si>
    <t>Bayerischer Sportkegler- und Bowlingverband e.V.</t>
  </si>
  <si>
    <t>Bezirk Mittelfranken</t>
  </si>
  <si>
    <t>Der Klub</t>
  </si>
  <si>
    <t>meldet folgende Mannschaften.</t>
  </si>
  <si>
    <t>Spieltag</t>
  </si>
  <si>
    <t>SA</t>
  </si>
  <si>
    <t>Spielbeginn</t>
  </si>
  <si>
    <t>Name</t>
  </si>
  <si>
    <t>Name Vorname</t>
  </si>
  <si>
    <t>Telefon 1</t>
  </si>
  <si>
    <t>Telefon 2</t>
  </si>
  <si>
    <t>Email</t>
  </si>
  <si>
    <t>Straße Nr.</t>
  </si>
  <si>
    <t>PLZ</t>
  </si>
  <si>
    <t>Ort</t>
  </si>
  <si>
    <t>Telefon</t>
  </si>
  <si>
    <t>Anz. Bahnen</t>
  </si>
  <si>
    <t>Fremdklub</t>
  </si>
  <si>
    <t>Meldeschluss:</t>
  </si>
  <si>
    <t>Datum</t>
  </si>
  <si>
    <t>Verantwortlich für die Mannschaftsmeldung</t>
  </si>
  <si>
    <t>Ansprechpartner je Mannschaft während der Saison (sollte seine Emails ständig abrufen)</t>
  </si>
  <si>
    <t>Mannschaftsmeldung für das Sportjahr &gt;&gt;</t>
  </si>
  <si>
    <t>Ansprechpartner</t>
  </si>
  <si>
    <t>Email-Adresse</t>
  </si>
  <si>
    <t>Straße Hausnummer</t>
  </si>
  <si>
    <t>EMail1</t>
  </si>
  <si>
    <t>Gasthaus "Zur ruhigen Kugel"</t>
  </si>
  <si>
    <t>Neunergasse 9</t>
  </si>
  <si>
    <t>PLZ / Ort</t>
  </si>
  <si>
    <t>Kugelblitz</t>
  </si>
  <si>
    <t>09999-999</t>
  </si>
  <si>
    <t>Verantwortlicher (Name Vorname)</t>
  </si>
  <si>
    <t>SO</t>
  </si>
  <si>
    <t>Heimspieltag</t>
  </si>
  <si>
    <t>Mannschaften</t>
  </si>
  <si>
    <t>F1</t>
  </si>
  <si>
    <t>F2</t>
  </si>
  <si>
    <t>Stunde</t>
  </si>
  <si>
    <t>Minute</t>
  </si>
  <si>
    <t>00</t>
  </si>
  <si>
    <t>05</t>
  </si>
  <si>
    <t>09</t>
  </si>
  <si>
    <t>Wechsel</t>
  </si>
  <si>
    <t>Beim Ausfüllen des Meldeformulars bitte folgendes beachten ! ! !</t>
  </si>
  <si>
    <t>die Regelspieltage. Mit Einverständnis des Gegners können die Spiele auch auf einen Wochentag verlegt werden.</t>
  </si>
  <si>
    <t>EMail2</t>
  </si>
  <si>
    <t>Bezeichnung der Bahnanlage des Klubs</t>
  </si>
  <si>
    <t>Anzahl der Bahnen</t>
  </si>
  <si>
    <t xml:space="preserve">Angaben zur einer abweichenden Bahnanlage </t>
  </si>
  <si>
    <t>Bezeichnung der anderen Bahnanlage</t>
  </si>
  <si>
    <t>am gleichen Tag wie</t>
  </si>
  <si>
    <t>im Wechsel mit</t>
  </si>
  <si>
    <t>www.sportkegeln-mfr.de</t>
  </si>
  <si>
    <t>Adresse der Bahnanlage</t>
  </si>
  <si>
    <t>Bemerkungen zur Mannschaftsmeldung</t>
  </si>
  <si>
    <t>… Mannschaft</t>
  </si>
  <si>
    <t>spielt die Heimkämpfe …</t>
  </si>
  <si>
    <r>
      <t xml:space="preserve">In der Spalte "… </t>
    </r>
    <r>
      <rPr>
        <b/>
        <sz val="10"/>
        <color indexed="12"/>
        <rFont val="Arial"/>
        <family val="2"/>
      </rPr>
      <t>Mannschaft</t>
    </r>
    <r>
      <rPr>
        <b/>
        <sz val="10"/>
        <color indexed="8"/>
        <rFont val="Arial"/>
        <family val="2"/>
      </rPr>
      <t>" angeben, welche Mannschaft "am gleichen Tag" oder "im Wechsel mit" der angegebenen Mannschaft spielen soll.</t>
    </r>
  </si>
  <si>
    <t>Eingabe der Daten für die Mannschaftsmeldung für das Sportjahr</t>
  </si>
  <si>
    <t>spielt die Heimkämpfe</t>
  </si>
  <si>
    <t>So, genug der Worte, jetzt geht´s zur Mannschaftsmeldung.</t>
  </si>
  <si>
    <t>MS-Nr.</t>
  </si>
  <si>
    <t>U18</t>
  </si>
  <si>
    <t>U14</t>
  </si>
  <si>
    <t>Durin Oliver  -  IBAN: DE76 760 520 80 00 42 306 506  -  BIC: BYLADEM1NMA</t>
  </si>
  <si>
    <t xml:space="preserve">Mit diesem Formular werden alle U18- und U14-Jugendmannschaften auf Bezirksebene gemeldet. </t>
  </si>
  <si>
    <t xml:space="preserve">Die Gebühr für jede gemeldete Mannschaft im Jugendspielbetrieb beträgt 7,50 €. </t>
  </si>
  <si>
    <t>Beispiel: Ein Klub hat eine U18 und eine U14 Mannschaft, so ist die U18 die erste und die U14 die zweite Jugendmannschaft.</t>
  </si>
  <si>
    <t>Altersklasse</t>
  </si>
  <si>
    <t>F3</t>
  </si>
  <si>
    <t>G1</t>
  </si>
  <si>
    <t>G2</t>
  </si>
  <si>
    <t>M1</t>
  </si>
  <si>
    <t>M2</t>
  </si>
  <si>
    <t>M3</t>
  </si>
  <si>
    <t>M4</t>
  </si>
  <si>
    <t>M5</t>
  </si>
  <si>
    <t>M6</t>
  </si>
  <si>
    <t>M7</t>
  </si>
  <si>
    <t>Die Jugendmannschaften spielen auf folgender Bahnanlage</t>
  </si>
  <si>
    <t>S P I E L L E I T U N G   J U G E N D</t>
  </si>
  <si>
    <t>und zusätzlich an Jugendspielleiter Oliver Durin  -  oliver.durin@web.de</t>
  </si>
  <si>
    <t>Bayernligamannschaften werden mit einem anderen Formular dem BSKV-Spielleiter Jugend gemeldet.</t>
  </si>
  <si>
    <t>Meldung der Jugendmannschaften vom Klub …  &gt;&gt;&gt;</t>
  </si>
  <si>
    <t>Angaben zum Jugendwart / Ansprechpartner dieser Mannschaftsmeldung</t>
  </si>
  <si>
    <t>… und nun noch die Ansprechpartner für einzelne oder alle Mannschaften ...</t>
  </si>
  <si>
    <t>Die Jugendmannschaften werden von der U18 zur U14 aufsteigend durchnummeriert. Bayernligisten werden dabei nicht berücksichtigt.</t>
  </si>
  <si>
    <t>Klubs, die nicht genügend Jugendliche haben, um eine eigene Mannschaft zu melden, können mit anderen Klubs Jugendspielgemeinschaften (JSpG)</t>
  </si>
  <si>
    <t>bilden. Jugendspielgemeinschaften können aus einer fast unbegrenzten Anzahl von Klubs gebildet werden.</t>
  </si>
  <si>
    <t>JSpG mit … (nur bei Bedarf eintragen)</t>
  </si>
  <si>
    <t>die Mannschaft(-en) mit lfd. Nummer(-n) …</t>
  </si>
  <si>
    <t>Die Mannschaftsmeldungen sendet ihr bitte an Bezirksjugendwartin Barbara Fritsch  -  b.fritsch@nefkom.net</t>
  </si>
  <si>
    <t>Status</t>
  </si>
  <si>
    <t>werden. Beispielangaben bitte überschreiben, bzw. löschen und keinen Block zwischen den Mannschaften frei lassen. DANKE ! ! !</t>
  </si>
  <si>
    <t xml:space="preserve">In jedem Block werden die Daten einer Mannschaft eingetragen. Grüne Felder sind Auswahlfelder. Dazu in das Feld klicken, dann mit Klick auf das </t>
  </si>
  <si>
    <t xml:space="preserve">kleine Dreieck rechts vom Feld die Auswahl öffnen und das Zutreffende auswählen. In den gelben Felder können bei Bedarf Angaben eingetragen </t>
  </si>
  <si>
    <r>
      <t>In der Spalte "</t>
    </r>
    <r>
      <rPr>
        <b/>
        <sz val="10"/>
        <color indexed="12"/>
        <rFont val="Arial"/>
        <family val="2"/>
      </rPr>
      <t>Altersklasse</t>
    </r>
    <r>
      <rPr>
        <b/>
        <sz val="10"/>
        <color indexed="8"/>
        <rFont val="Arial"/>
        <family val="2"/>
      </rPr>
      <t>" wählt ihr, ob es sich um eine U18- oder U14-Mannschaft handelt.</t>
    </r>
  </si>
  <si>
    <r>
      <t>In der Spalte "</t>
    </r>
    <r>
      <rPr>
        <b/>
        <sz val="10"/>
        <color indexed="12"/>
        <rFont val="Arial"/>
        <family val="2"/>
      </rPr>
      <t>Heimspieltag</t>
    </r>
    <r>
      <rPr>
        <b/>
        <sz val="10"/>
        <color indexed="8"/>
        <rFont val="Arial"/>
        <family val="2"/>
      </rPr>
      <t xml:space="preserve">" ist der Wochentag anzugeben, an dem die Heimspiele der Mannschaft sind. In der Bezirksebene sind der SA und der SO </t>
    </r>
  </si>
  <si>
    <r>
      <t>In der Spalte "</t>
    </r>
    <r>
      <rPr>
        <b/>
        <sz val="10"/>
        <color indexed="12"/>
        <rFont val="Arial"/>
        <family val="2"/>
      </rPr>
      <t>Status</t>
    </r>
    <r>
      <rPr>
        <b/>
        <sz val="10"/>
        <color indexed="8"/>
        <rFont val="Arial"/>
        <family val="2"/>
      </rPr>
      <t>" wird automatisch ermittelt, ob es sich um eine Vereinsmannschaft oder eine JSpG handelt.</t>
    </r>
  </si>
  <si>
    <t>weitere Bemerkungen zur Mannschaftsmeldung / Hinweise an den/die Spielleiter</t>
  </si>
  <si>
    <t>Jugendspielgemeinschaft mit -&gt;</t>
  </si>
  <si>
    <t>abweichende Bahnanlage für Mannschaft(-en) mit Nummer(-n) …</t>
  </si>
  <si>
    <t>MS.-Nr.</t>
  </si>
  <si>
    <r>
      <t>In der Spalte "</t>
    </r>
    <r>
      <rPr>
        <b/>
        <sz val="10"/>
        <color indexed="12"/>
        <rFont val="Arial"/>
        <family val="2"/>
      </rPr>
      <t>MS.-Nr.</t>
    </r>
    <r>
      <rPr>
        <b/>
        <sz val="10"/>
        <color indexed="8"/>
        <rFont val="Arial"/>
        <family val="2"/>
      </rPr>
      <t>" wird automatisch eine laufende Nummer für die Mannschaft vergeben.</t>
    </r>
  </si>
  <si>
    <t>AK</t>
  </si>
  <si>
    <t>MS</t>
  </si>
  <si>
    <t>Holzmann Sepp</t>
  </si>
  <si>
    <t>Kranzl Franzi</t>
  </si>
  <si>
    <t>… oder Name der JSpG</t>
  </si>
  <si>
    <t>JSpG mit … (alle beteiligten Klubs eintragen)</t>
  </si>
  <si>
    <r>
      <t>In den Spalten "</t>
    </r>
    <r>
      <rPr>
        <b/>
        <sz val="10"/>
        <color indexed="12"/>
        <rFont val="Arial"/>
        <family val="2"/>
      </rPr>
      <t>Spielbeginn</t>
    </r>
    <r>
      <rPr>
        <b/>
        <sz val="10"/>
        <color indexed="8"/>
        <rFont val="Arial"/>
        <family val="2"/>
      </rPr>
      <t>" werden links die Stunde und rechts die Minuten eingestellt, die zusammen den Spielbeginn der Heimspiele ergeben.</t>
    </r>
  </si>
  <si>
    <r>
      <t>Bei der Spalte "</t>
    </r>
    <r>
      <rPr>
        <b/>
        <sz val="10"/>
        <color indexed="12"/>
        <rFont val="Arial"/>
        <family val="2"/>
      </rPr>
      <t>spielt die Heimkämpfe ...</t>
    </r>
    <r>
      <rPr>
        <b/>
        <sz val="10"/>
        <color indexed="8"/>
        <rFont val="Arial"/>
        <family val="2"/>
      </rPr>
      <t>" gebt ihr an, ob diese Mannschaft "am gleichen Tag" mit einer anderen Mannschaft für die Heimkämpfe einge-</t>
    </r>
  </si>
  <si>
    <t>teilt werden soll oder ob sie die Heimspiele immer dann haben soll, wenn die angegebene Mannschaft auswärts eingeteilt ist.</t>
  </si>
  <si>
    <r>
      <t>Und in der letzten Spalte "</t>
    </r>
    <r>
      <rPr>
        <b/>
        <sz val="10"/>
        <color indexed="12"/>
        <rFont val="Arial"/>
        <family val="2"/>
      </rPr>
      <t>Fremdklub</t>
    </r>
    <r>
      <rPr>
        <b/>
        <sz val="10"/>
        <color indexed="8"/>
        <rFont val="Arial"/>
        <family val="2"/>
      </rPr>
      <t>" tragt ihr den Klubnamen ein, wenn es sich in der Spalte vorher um eine Mannschaft eines anderen Klubs handelt.</t>
    </r>
  </si>
  <si>
    <t>Der Meldetermin für die Jugendmannschaften ist 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</si>
</sst>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mm"/>
  </numFmts>
  <fonts count="2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color indexed="12"/>
      <name val="Arial"/>
      <family val="2"/>
    </font>
    <font>
      <sz val="11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669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1" fontId="17" fillId="0" borderId="0" xfId="0" applyNumberFormat="1" applyFont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1" fontId="19" fillId="2" borderId="16" xfId="0" applyNumberFormat="1" applyFont="1" applyFill="1" applyBorder="1" applyAlignment="1">
      <alignment horizontal="right" vertical="center"/>
    </xf>
    <xf numFmtId="0" fontId="19" fillId="2" borderId="1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9" fillId="0" borderId="20" xfId="0" applyFont="1" applyBorder="1" applyAlignment="1" applyProtection="1">
      <alignment horizontal="left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2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1" fontId="13" fillId="2" borderId="4" xfId="0" applyNumberFormat="1" applyFont="1" applyFill="1" applyBorder="1" applyAlignment="1" applyProtection="1">
      <alignment horizontal="center" vertical="center"/>
      <protection locked="0"/>
    </xf>
    <xf numFmtId="1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center" vertical="center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2" borderId="3" xfId="0" applyNumberFormat="1" applyFont="1" applyFill="1" applyBorder="1" applyAlignment="1" applyProtection="1">
      <alignment horizontal="left" vertical="center"/>
      <protection locked="0"/>
    </xf>
    <xf numFmtId="14" fontId="1" fillId="2" borderId="7" xfId="0" applyNumberFormat="1" applyFont="1" applyFill="1" applyBorder="1" applyAlignment="1" applyProtection="1">
      <alignment horizontal="left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31" xfId="0" applyFont="1" applyFill="1" applyBorder="1" applyAlignment="1" applyProtection="1">
      <alignment horizontal="left" vertical="center"/>
      <protection locked="0"/>
    </xf>
    <xf numFmtId="0" fontId="1" fillId="2" borderId="33" xfId="0" applyFont="1" applyFill="1" applyBorder="1" applyAlignment="1" applyProtection="1">
      <alignment horizontal="left" vertical="center"/>
      <protection locked="0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3" fillId="4" borderId="34" xfId="0" applyFont="1" applyFill="1" applyBorder="1" applyAlignment="1">
      <alignment horizontal="left" vertical="center"/>
    </xf>
    <xf numFmtId="0" fontId="13" fillId="4" borderId="35" xfId="0" applyFont="1" applyFill="1" applyBorder="1" applyAlignment="1">
      <alignment horizontal="left" vertical="center"/>
    </xf>
    <xf numFmtId="0" fontId="13" fillId="4" borderId="36" xfId="0" applyFont="1" applyFill="1" applyBorder="1" applyAlignment="1">
      <alignment horizontal="left" vertical="center"/>
    </xf>
    <xf numFmtId="0" fontId="13" fillId="4" borderId="2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27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6" borderId="26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27" xfId="0" applyFont="1" applyFill="1" applyBorder="1" applyAlignment="1">
      <alignment horizontal="left" vertical="center"/>
    </xf>
    <xf numFmtId="0" fontId="14" fillId="6" borderId="34" xfId="0" applyFont="1" applyFill="1" applyBorder="1" applyAlignment="1">
      <alignment horizontal="left" vertical="center"/>
    </xf>
    <xf numFmtId="0" fontId="14" fillId="6" borderId="35" xfId="0" applyFont="1" applyFill="1" applyBorder="1" applyAlignment="1">
      <alignment horizontal="left" vertical="center"/>
    </xf>
    <xf numFmtId="0" fontId="14" fillId="6" borderId="36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0" fontId="13" fillId="5" borderId="31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20" xfId="0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49" fontId="13" fillId="2" borderId="32" xfId="0" applyNumberFormat="1" applyFont="1" applyFill="1" applyBorder="1" applyAlignment="1" applyProtection="1">
      <alignment horizontal="left" vertical="center"/>
      <protection locked="0"/>
    </xf>
    <xf numFmtId="49" fontId="13" fillId="2" borderId="31" xfId="0" applyNumberFormat="1" applyFont="1" applyFill="1" applyBorder="1" applyAlignment="1" applyProtection="1">
      <alignment horizontal="left" vertical="center"/>
      <protection locked="0"/>
    </xf>
    <xf numFmtId="49" fontId="13" fillId="2" borderId="33" xfId="0" applyNumberFormat="1" applyFont="1" applyFill="1" applyBorder="1" applyAlignment="1" applyProtection="1">
      <alignment horizontal="left" vertical="center"/>
      <protection locked="0"/>
    </xf>
    <xf numFmtId="49" fontId="13" fillId="2" borderId="40" xfId="0" applyNumberFormat="1" applyFont="1" applyFill="1" applyBorder="1" applyAlignment="1" applyProtection="1">
      <alignment horizontal="left" vertical="center"/>
      <protection locked="0"/>
    </xf>
    <xf numFmtId="49" fontId="13" fillId="2" borderId="41" xfId="0" applyNumberFormat="1" applyFont="1" applyFill="1" applyBorder="1" applyAlignment="1" applyProtection="1">
      <alignment horizontal="left" vertical="center"/>
      <protection locked="0"/>
    </xf>
    <xf numFmtId="49" fontId="13" fillId="2" borderId="42" xfId="0" applyNumberFormat="1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9" fillId="2" borderId="29" xfId="0" applyFont="1" applyFill="1" applyBorder="1" applyAlignment="1" applyProtection="1">
      <alignment horizontal="left" vertical="center"/>
      <protection locked="0"/>
    </xf>
    <xf numFmtId="0" fontId="19" fillId="2" borderId="30" xfId="0" applyFont="1" applyFill="1" applyBorder="1" applyAlignment="1" applyProtection="1">
      <alignment horizontal="left" vertical="center"/>
      <protection locked="0"/>
    </xf>
    <xf numFmtId="0" fontId="19" fillId="6" borderId="16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164" fontId="19" fillId="6" borderId="31" xfId="0" applyNumberFormat="1" applyFont="1" applyFill="1" applyBorder="1" applyAlignment="1">
      <alignment horizontal="left" vertical="center"/>
    </xf>
    <xf numFmtId="164" fontId="19" fillId="6" borderId="17" xfId="0" applyNumberFormat="1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4" fontId="13" fillId="3" borderId="10" xfId="0" applyNumberFormat="1" applyFont="1" applyFill="1" applyBorder="1" applyAlignment="1">
      <alignment horizontal="left" vertical="center"/>
    </xf>
    <xf numFmtId="14" fontId="13" fillId="3" borderId="18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7" borderId="44" xfId="0" applyFont="1" applyFill="1" applyBorder="1" applyAlignment="1">
      <alignment horizontal="left" vertical="center"/>
    </xf>
    <xf numFmtId="0" fontId="11" fillId="7" borderId="45" xfId="0" applyFont="1" applyFill="1" applyBorder="1" applyAlignment="1">
      <alignment horizontal="left" vertical="center"/>
    </xf>
    <xf numFmtId="0" fontId="11" fillId="7" borderId="46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8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3" borderId="31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horizontal="left" vertical="center"/>
    </xf>
    <xf numFmtId="1" fontId="1" fillId="3" borderId="3" xfId="0" applyNumberFormat="1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23" fillId="7" borderId="44" xfId="0" applyFont="1" applyFill="1" applyBorder="1" applyAlignment="1">
      <alignment horizontal="center"/>
    </xf>
    <xf numFmtId="0" fontId="23" fillId="7" borderId="46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 vertical="center"/>
    </xf>
    <xf numFmtId="0" fontId="1" fillId="9" borderId="45" xfId="0" applyFont="1" applyFill="1" applyBorder="1" applyAlignment="1">
      <alignment horizontal="center" vertical="center"/>
    </xf>
    <xf numFmtId="0" fontId="1" fillId="9" borderId="46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4" fontId="2" fillId="10" borderId="45" xfId="0" applyNumberFormat="1" applyFont="1" applyFill="1" applyBorder="1" applyAlignment="1">
      <alignment horizontal="center" vertical="center"/>
    </xf>
    <xf numFmtId="164" fontId="2" fillId="10" borderId="46" xfId="0" applyNumberFormat="1" applyFont="1" applyFill="1" applyBorder="1" applyAlignment="1">
      <alignment horizontal="center" vertical="center"/>
    </xf>
    <xf numFmtId="0" fontId="2" fillId="10" borderId="45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left" vertical="center"/>
    </xf>
    <xf numFmtId="0" fontId="12" fillId="7" borderId="45" xfId="0" applyFont="1" applyFill="1" applyBorder="1" applyAlignment="1">
      <alignment horizontal="left" vertical="center"/>
    </xf>
    <xf numFmtId="0" fontId="12" fillId="7" borderId="46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2" fontId="20" fillId="8" borderId="44" xfId="0" applyNumberFormat="1" applyFont="1" applyFill="1" applyBorder="1" applyAlignment="1">
      <alignment horizontal="center" vertical="center"/>
    </xf>
    <xf numFmtId="2" fontId="20" fillId="8" borderId="45" xfId="0" applyNumberFormat="1" applyFont="1" applyFill="1" applyBorder="1" applyAlignment="1">
      <alignment horizontal="center" vertical="center"/>
    </xf>
    <xf numFmtId="2" fontId="20" fillId="8" borderId="46" xfId="0" applyNumberFormat="1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2" fontId="20" fillId="8" borderId="6" xfId="0" applyNumberFormat="1" applyFont="1" applyFill="1" applyBorder="1" applyAlignment="1">
      <alignment horizontal="center" vertical="center"/>
    </xf>
    <xf numFmtId="2" fontId="20" fillId="8" borderId="0" xfId="0" applyNumberFormat="1" applyFont="1" applyFill="1" applyAlignment="1">
      <alignment horizontal="center" vertical="center"/>
    </xf>
    <xf numFmtId="2" fontId="20" fillId="8" borderId="50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23" fillId="7" borderId="45" xfId="0" applyFont="1" applyFill="1" applyBorder="1" applyAlignment="1">
      <alignment horizontal="center"/>
    </xf>
    <xf numFmtId="0" fontId="15" fillId="3" borderId="44" xfId="0" applyFont="1" applyFill="1" applyBorder="1" applyAlignment="1">
      <alignment horizontal="center"/>
    </xf>
    <xf numFmtId="0" fontId="15" fillId="3" borderId="45" xfId="0" applyFont="1" applyFill="1" applyBorder="1" applyAlignment="1">
      <alignment horizontal="center"/>
    </xf>
    <xf numFmtId="0" fontId="15" fillId="3" borderId="46" xfId="0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3" borderId="3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76200</xdr:rowOff>
    </xdr:from>
    <xdr:to>
      <xdr:col>14</xdr:col>
      <xdr:colOff>333375</xdr:colOff>
      <xdr:row>3</xdr:row>
      <xdr:rowOff>47625</xdr:rowOff>
    </xdr:to>
    <xdr:pic>
      <xdr:nvPicPr>
        <xdr:cNvPr id="1039" name="Picture 5">
          <a:extLst>
            <a:ext uri="{FF2B5EF4-FFF2-40B4-BE49-F238E27FC236}">
              <a16:creationId xmlns:a16="http://schemas.microsoft.com/office/drawing/2014/main" id="{D8F2AD95-3AF8-440D-9C9A-67E51F0BA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76200"/>
          <a:ext cx="7620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123825</xdr:rowOff>
    </xdr:from>
    <xdr:to>
      <xdr:col>1</xdr:col>
      <xdr:colOff>438150</xdr:colOff>
      <xdr:row>3</xdr:row>
      <xdr:rowOff>66675</xdr:rowOff>
    </xdr:to>
    <xdr:pic>
      <xdr:nvPicPr>
        <xdr:cNvPr id="1040" name="Picture 6" descr="SATC">
          <a:extLst>
            <a:ext uri="{FF2B5EF4-FFF2-40B4-BE49-F238E27FC236}">
              <a16:creationId xmlns:a16="http://schemas.microsoft.com/office/drawing/2014/main" id="{75617DB1-ED28-4B09-86DC-B6F5CB23E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638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77"/>
  <sheetViews>
    <sheetView tabSelected="1" workbookViewId="0">
      <selection activeCell="D30" sqref="D30:G30"/>
    </sheetView>
  </sheetViews>
  <sheetFormatPr baseColWidth="10" defaultColWidth="11.44140625" defaultRowHeight="21" customHeight="1" x14ac:dyDescent="0.25"/>
  <cols>
    <col min="1" max="1" width="7.6640625" style="4" customWidth="1"/>
    <col min="2" max="2" width="14.6640625" style="3" customWidth="1"/>
    <col min="3" max="3" width="20.6640625" style="3" customWidth="1"/>
    <col min="4" max="4" width="14.6640625" style="1" customWidth="1"/>
    <col min="5" max="5" width="6.6640625" style="1" customWidth="1"/>
    <col min="6" max="6" width="6.6640625" style="3" customWidth="1"/>
    <col min="7" max="7" width="26.6640625" style="3" customWidth="1"/>
    <col min="8" max="8" width="14.6640625" style="3" customWidth="1"/>
    <col min="9" max="9" width="26.6640625" style="3" customWidth="1"/>
    <col min="10" max="16384" width="11.44140625" style="1"/>
  </cols>
  <sheetData>
    <row r="1" spans="1:11" ht="30" customHeight="1" x14ac:dyDescent="0.25">
      <c r="A1" s="77" t="s">
        <v>59</v>
      </c>
      <c r="B1" s="77"/>
      <c r="C1" s="77"/>
      <c r="D1" s="77"/>
      <c r="E1" s="77"/>
      <c r="F1" s="77"/>
      <c r="G1" s="77"/>
      <c r="H1" s="45">
        <f ca="1">YEAR(TODAY())</f>
        <v>2025</v>
      </c>
      <c r="I1" s="46" t="str">
        <f ca="1">CONCATENATE(" / ",H1+1)</f>
        <v xml:space="preserve"> / 2026</v>
      </c>
    </row>
    <row r="2" spans="1:11" s="21" customFormat="1" ht="18" customHeight="1" x14ac:dyDescent="0.25">
      <c r="A2" s="109" t="s">
        <v>66</v>
      </c>
      <c r="B2" s="110"/>
      <c r="C2" s="110"/>
      <c r="D2" s="110"/>
      <c r="E2" s="110"/>
      <c r="F2" s="110"/>
      <c r="G2" s="110"/>
      <c r="H2" s="110"/>
      <c r="I2" s="111"/>
    </row>
    <row r="3" spans="1:11" s="21" customFormat="1" ht="18" customHeight="1" x14ac:dyDescent="0.25">
      <c r="A3" s="112" t="s">
        <v>67</v>
      </c>
      <c r="B3" s="113"/>
      <c r="C3" s="113"/>
      <c r="D3" s="113"/>
      <c r="E3" s="113"/>
      <c r="F3" s="113"/>
      <c r="G3" s="113"/>
      <c r="H3" s="113"/>
      <c r="I3" s="114"/>
    </row>
    <row r="4" spans="1:11" s="21" customFormat="1" ht="18" customHeight="1" x14ac:dyDescent="0.25">
      <c r="A4" s="112" t="s">
        <v>83</v>
      </c>
      <c r="B4" s="113"/>
      <c r="C4" s="113"/>
      <c r="D4" s="113"/>
      <c r="E4" s="113"/>
      <c r="F4" s="113"/>
      <c r="G4" s="113"/>
      <c r="H4" s="113"/>
      <c r="I4" s="114"/>
    </row>
    <row r="5" spans="1:11" s="21" customFormat="1" ht="6" customHeight="1" x14ac:dyDescent="0.25">
      <c r="A5" s="112"/>
      <c r="B5" s="113"/>
      <c r="C5" s="113"/>
      <c r="D5" s="113"/>
      <c r="E5" s="113"/>
      <c r="F5" s="113"/>
      <c r="G5" s="113"/>
      <c r="H5" s="113"/>
      <c r="I5" s="114"/>
    </row>
    <row r="6" spans="1:11" s="21" customFormat="1" ht="18" customHeight="1" x14ac:dyDescent="0.25">
      <c r="A6" s="112" t="s">
        <v>87</v>
      </c>
      <c r="B6" s="113"/>
      <c r="C6" s="113"/>
      <c r="D6" s="113"/>
      <c r="E6" s="113"/>
      <c r="F6" s="113"/>
      <c r="G6" s="113"/>
      <c r="H6" s="113"/>
      <c r="I6" s="114"/>
    </row>
    <row r="7" spans="1:11" s="21" customFormat="1" ht="18" customHeight="1" x14ac:dyDescent="0.25">
      <c r="A7" s="112" t="s">
        <v>68</v>
      </c>
      <c r="B7" s="113"/>
      <c r="C7" s="113"/>
      <c r="D7" s="113"/>
      <c r="E7" s="113"/>
      <c r="F7" s="113"/>
      <c r="G7" s="113"/>
      <c r="H7" s="113"/>
      <c r="I7" s="114"/>
    </row>
    <row r="8" spans="1:11" s="21" customFormat="1" ht="6" customHeight="1" x14ac:dyDescent="0.25">
      <c r="A8" s="112"/>
      <c r="B8" s="113"/>
      <c r="C8" s="113"/>
      <c r="D8" s="113"/>
      <c r="E8" s="113"/>
      <c r="F8" s="113"/>
      <c r="G8" s="113"/>
      <c r="H8" s="113"/>
      <c r="I8" s="114"/>
    </row>
    <row r="9" spans="1:11" s="21" customFormat="1" ht="18" customHeight="1" x14ac:dyDescent="0.25">
      <c r="A9" s="112" t="s">
        <v>88</v>
      </c>
      <c r="B9" s="113"/>
      <c r="C9" s="113"/>
      <c r="D9" s="113"/>
      <c r="E9" s="113"/>
      <c r="F9" s="113"/>
      <c r="G9" s="113"/>
      <c r="H9" s="113"/>
      <c r="I9" s="114"/>
    </row>
    <row r="10" spans="1:11" s="21" customFormat="1" ht="18" customHeight="1" x14ac:dyDescent="0.25">
      <c r="A10" s="112" t="s">
        <v>89</v>
      </c>
      <c r="B10" s="113"/>
      <c r="C10" s="113"/>
      <c r="D10" s="113"/>
      <c r="E10" s="113"/>
      <c r="F10" s="113"/>
      <c r="G10" s="113"/>
      <c r="H10" s="113"/>
      <c r="I10" s="114"/>
    </row>
    <row r="11" spans="1:11" s="21" customFormat="1" ht="21" customHeight="1" x14ac:dyDescent="0.25">
      <c r="A11" s="121" t="s">
        <v>44</v>
      </c>
      <c r="B11" s="122"/>
      <c r="C11" s="122"/>
      <c r="D11" s="122"/>
      <c r="E11" s="122"/>
      <c r="F11" s="122"/>
      <c r="G11" s="122"/>
      <c r="H11" s="122"/>
      <c r="I11" s="123"/>
      <c r="K11" s="39"/>
    </row>
    <row r="12" spans="1:11" s="21" customFormat="1" ht="18" customHeight="1" x14ac:dyDescent="0.25">
      <c r="A12" s="118" t="s">
        <v>95</v>
      </c>
      <c r="B12" s="119"/>
      <c r="C12" s="119"/>
      <c r="D12" s="119"/>
      <c r="E12" s="119"/>
      <c r="F12" s="119"/>
      <c r="G12" s="119"/>
      <c r="H12" s="119"/>
      <c r="I12" s="120"/>
    </row>
    <row r="13" spans="1:11" s="21" customFormat="1" ht="18" customHeight="1" x14ac:dyDescent="0.25">
      <c r="A13" s="118" t="s">
        <v>96</v>
      </c>
      <c r="B13" s="119"/>
      <c r="C13" s="119"/>
      <c r="D13" s="119"/>
      <c r="E13" s="119"/>
      <c r="F13" s="119"/>
      <c r="G13" s="119"/>
      <c r="H13" s="119"/>
      <c r="I13" s="120"/>
    </row>
    <row r="14" spans="1:11" s="21" customFormat="1" ht="18" customHeight="1" x14ac:dyDescent="0.25">
      <c r="A14" s="127" t="s">
        <v>94</v>
      </c>
      <c r="B14" s="128"/>
      <c r="C14" s="128"/>
      <c r="D14" s="128"/>
      <c r="E14" s="128"/>
      <c r="F14" s="128"/>
      <c r="G14" s="128"/>
      <c r="H14" s="128"/>
      <c r="I14" s="129"/>
    </row>
    <row r="15" spans="1:11" s="21" customFormat="1" ht="18" customHeight="1" x14ac:dyDescent="0.25">
      <c r="A15" s="124" t="s">
        <v>104</v>
      </c>
      <c r="B15" s="125"/>
      <c r="C15" s="125"/>
      <c r="D15" s="125"/>
      <c r="E15" s="125"/>
      <c r="F15" s="125"/>
      <c r="G15" s="125"/>
      <c r="H15" s="125"/>
      <c r="I15" s="126"/>
    </row>
    <row r="16" spans="1:11" s="21" customFormat="1" ht="18" customHeight="1" x14ac:dyDescent="0.25">
      <c r="A16" s="115" t="s">
        <v>97</v>
      </c>
      <c r="B16" s="116"/>
      <c r="C16" s="116"/>
      <c r="D16" s="116"/>
      <c r="E16" s="116"/>
      <c r="F16" s="116"/>
      <c r="G16" s="116"/>
      <c r="H16" s="116"/>
      <c r="I16" s="117"/>
    </row>
    <row r="17" spans="1:9" s="21" customFormat="1" ht="18" customHeight="1" x14ac:dyDescent="0.25">
      <c r="A17" s="124" t="s">
        <v>99</v>
      </c>
      <c r="B17" s="125"/>
      <c r="C17" s="125"/>
      <c r="D17" s="125"/>
      <c r="E17" s="125"/>
      <c r="F17" s="125"/>
      <c r="G17" s="125"/>
      <c r="H17" s="125"/>
      <c r="I17" s="126"/>
    </row>
    <row r="18" spans="1:9" s="21" customFormat="1" ht="18" customHeight="1" x14ac:dyDescent="0.25">
      <c r="A18" s="132" t="s">
        <v>98</v>
      </c>
      <c r="B18" s="133"/>
      <c r="C18" s="133"/>
      <c r="D18" s="133"/>
      <c r="E18" s="133"/>
      <c r="F18" s="133"/>
      <c r="G18" s="133"/>
      <c r="H18" s="133"/>
      <c r="I18" s="134"/>
    </row>
    <row r="19" spans="1:9" s="21" customFormat="1" ht="18" customHeight="1" x14ac:dyDescent="0.25">
      <c r="A19" s="92" t="s">
        <v>45</v>
      </c>
      <c r="B19" s="93"/>
      <c r="C19" s="93"/>
      <c r="D19" s="93"/>
      <c r="E19" s="93"/>
      <c r="F19" s="93"/>
      <c r="G19" s="93"/>
      <c r="H19" s="93"/>
      <c r="I19" s="94"/>
    </row>
    <row r="20" spans="1:9" s="21" customFormat="1" ht="18" customHeight="1" x14ac:dyDescent="0.25">
      <c r="A20" s="124" t="s">
        <v>111</v>
      </c>
      <c r="B20" s="125"/>
      <c r="C20" s="125"/>
      <c r="D20" s="125"/>
      <c r="E20" s="125"/>
      <c r="F20" s="125"/>
      <c r="G20" s="125"/>
      <c r="H20" s="125"/>
      <c r="I20" s="126"/>
    </row>
    <row r="21" spans="1:9" s="21" customFormat="1" ht="18" customHeight="1" x14ac:dyDescent="0.25">
      <c r="A21" s="132" t="s">
        <v>112</v>
      </c>
      <c r="B21" s="133"/>
      <c r="C21" s="133"/>
      <c r="D21" s="133"/>
      <c r="E21" s="133"/>
      <c r="F21" s="133"/>
      <c r="G21" s="133"/>
      <c r="H21" s="133"/>
      <c r="I21" s="134"/>
    </row>
    <row r="22" spans="1:9" s="21" customFormat="1" ht="18" customHeight="1" x14ac:dyDescent="0.25">
      <c r="A22" s="92" t="s">
        <v>113</v>
      </c>
      <c r="B22" s="93"/>
      <c r="C22" s="93"/>
      <c r="D22" s="93"/>
      <c r="E22" s="93"/>
      <c r="F22" s="93"/>
      <c r="G22" s="93"/>
      <c r="H22" s="93"/>
      <c r="I22" s="94"/>
    </row>
    <row r="23" spans="1:9" s="21" customFormat="1" ht="18" customHeight="1" x14ac:dyDescent="0.25">
      <c r="A23" s="124" t="s">
        <v>58</v>
      </c>
      <c r="B23" s="125"/>
      <c r="C23" s="125"/>
      <c r="D23" s="125"/>
      <c r="E23" s="125"/>
      <c r="F23" s="125"/>
      <c r="G23" s="125"/>
      <c r="H23" s="125"/>
      <c r="I23" s="126"/>
    </row>
    <row r="24" spans="1:9" s="21" customFormat="1" ht="18" customHeight="1" x14ac:dyDescent="0.25">
      <c r="A24" s="115" t="s">
        <v>114</v>
      </c>
      <c r="B24" s="116"/>
      <c r="C24" s="116"/>
      <c r="D24" s="116"/>
      <c r="E24" s="116"/>
      <c r="F24" s="116"/>
      <c r="G24" s="116"/>
      <c r="H24" s="116"/>
      <c r="I24" s="117"/>
    </row>
    <row r="25" spans="1:9" ht="28.5" customHeight="1" x14ac:dyDescent="0.25">
      <c r="A25" s="157" t="s">
        <v>115</v>
      </c>
      <c r="B25" s="158"/>
      <c r="C25" s="158"/>
      <c r="D25" s="158"/>
      <c r="E25" s="158"/>
      <c r="F25" s="158"/>
      <c r="G25" s="158"/>
      <c r="H25" s="159">
        <v>44744</v>
      </c>
      <c r="I25" s="160"/>
    </row>
    <row r="26" spans="1:9" s="21" customFormat="1" ht="7.5" customHeight="1" x14ac:dyDescent="0.25">
      <c r="A26" s="23"/>
      <c r="B26" s="22"/>
      <c r="C26" s="22"/>
      <c r="D26" s="22"/>
      <c r="E26" s="22"/>
      <c r="F26" s="22"/>
      <c r="G26" s="22"/>
      <c r="H26" s="22"/>
      <c r="I26" s="22"/>
    </row>
    <row r="27" spans="1:9" s="21" customFormat="1" ht="27" customHeight="1" x14ac:dyDescent="0.25">
      <c r="A27" s="161" t="s">
        <v>61</v>
      </c>
      <c r="B27" s="162"/>
      <c r="C27" s="162"/>
      <c r="D27" s="162"/>
      <c r="E27" s="162"/>
      <c r="F27" s="162"/>
      <c r="G27" s="162"/>
      <c r="H27" s="162"/>
      <c r="I27" s="163"/>
    </row>
    <row r="28" spans="1:9" s="21" customFormat="1" ht="6" customHeight="1" thickBot="1" x14ac:dyDescent="0.3">
      <c r="A28" s="23"/>
      <c r="B28" s="22"/>
      <c r="C28" s="22"/>
      <c r="D28" s="22"/>
      <c r="E28" s="22"/>
      <c r="F28" s="22"/>
      <c r="G28" s="22"/>
      <c r="H28" s="22"/>
      <c r="I28" s="22"/>
    </row>
    <row r="29" spans="1:9" ht="21" customHeight="1" x14ac:dyDescent="0.25">
      <c r="A29" s="106" t="s">
        <v>85</v>
      </c>
      <c r="B29" s="107"/>
      <c r="C29" s="107"/>
      <c r="D29" s="107"/>
      <c r="E29" s="107"/>
      <c r="F29" s="107"/>
      <c r="G29" s="108"/>
    </row>
    <row r="30" spans="1:9" ht="21" customHeight="1" x14ac:dyDescent="0.25">
      <c r="A30" s="81" t="s">
        <v>32</v>
      </c>
      <c r="B30" s="82"/>
      <c r="C30" s="82"/>
      <c r="D30" s="90" t="s">
        <v>107</v>
      </c>
      <c r="E30" s="90"/>
      <c r="F30" s="90"/>
      <c r="G30" s="91"/>
    </row>
    <row r="31" spans="1:9" ht="21" customHeight="1" x14ac:dyDescent="0.25">
      <c r="A31" s="81" t="s">
        <v>24</v>
      </c>
      <c r="B31" s="82"/>
      <c r="C31" s="82"/>
      <c r="D31" s="90" t="s">
        <v>26</v>
      </c>
      <c r="E31" s="90"/>
      <c r="F31" s="90"/>
      <c r="G31" s="91"/>
    </row>
    <row r="32" spans="1:9" ht="21" customHeight="1" x14ac:dyDescent="0.25">
      <c r="A32" s="81" t="s">
        <v>15</v>
      </c>
      <c r="B32" s="82"/>
      <c r="C32" s="82"/>
      <c r="D32" s="90"/>
      <c r="E32" s="90"/>
      <c r="F32" s="90"/>
      <c r="G32" s="91"/>
    </row>
    <row r="33" spans="1:12" ht="21" customHeight="1" thickBot="1" x14ac:dyDescent="0.3">
      <c r="A33" s="83" t="s">
        <v>19</v>
      </c>
      <c r="B33" s="84"/>
      <c r="C33" s="84"/>
      <c r="D33" s="85"/>
      <c r="E33" s="85"/>
      <c r="F33" s="85"/>
      <c r="G33" s="86"/>
    </row>
    <row r="34" spans="1:12" s="21" customFormat="1" ht="6" customHeight="1" thickBot="1" x14ac:dyDescent="0.3">
      <c r="A34" s="23"/>
      <c r="B34" s="22"/>
      <c r="C34" s="22"/>
      <c r="D34" s="22"/>
      <c r="E34" s="22"/>
      <c r="F34" s="22"/>
      <c r="G34" s="22"/>
      <c r="H34" s="22"/>
      <c r="I34" s="22"/>
    </row>
    <row r="35" spans="1:12" s="25" customFormat="1" ht="24" customHeight="1" thickBot="1" x14ac:dyDescent="0.3">
      <c r="A35" s="153" t="s">
        <v>84</v>
      </c>
      <c r="B35" s="154"/>
      <c r="C35" s="154"/>
      <c r="D35" s="154"/>
      <c r="E35" s="154"/>
      <c r="F35" s="155" t="s">
        <v>109</v>
      </c>
      <c r="G35" s="155"/>
      <c r="H35" s="155"/>
      <c r="I35" s="156"/>
      <c r="J35" s="24"/>
    </row>
    <row r="36" spans="1:12" s="25" customFormat="1" ht="6" customHeight="1" thickBot="1" x14ac:dyDescent="0.3">
      <c r="A36" s="53"/>
      <c r="B36" s="54"/>
      <c r="C36" s="55"/>
      <c r="D36" s="53"/>
      <c r="E36" s="54"/>
      <c r="F36" s="56"/>
      <c r="G36" s="56"/>
      <c r="H36" s="56"/>
      <c r="I36" s="57"/>
      <c r="J36" s="24"/>
    </row>
    <row r="37" spans="1:12" s="2" customFormat="1" ht="18" customHeight="1" x14ac:dyDescent="0.25">
      <c r="A37" s="58" t="s">
        <v>103</v>
      </c>
      <c r="B37" s="48" t="s">
        <v>69</v>
      </c>
      <c r="C37" s="48" t="s">
        <v>93</v>
      </c>
      <c r="D37" s="48" t="s">
        <v>34</v>
      </c>
      <c r="E37" s="138" t="s">
        <v>6</v>
      </c>
      <c r="F37" s="138"/>
      <c r="G37" s="48" t="s">
        <v>57</v>
      </c>
      <c r="H37" s="48" t="s">
        <v>56</v>
      </c>
      <c r="I37" s="49" t="s">
        <v>17</v>
      </c>
      <c r="J37" s="17"/>
      <c r="L37" s="9"/>
    </row>
    <row r="38" spans="1:12" s="8" customFormat="1" ht="18" customHeight="1" x14ac:dyDescent="0.25">
      <c r="A38" s="12">
        <f>IF(B38&lt;&gt;"",1,"")</f>
        <v>1</v>
      </c>
      <c r="B38" s="50" t="s">
        <v>63</v>
      </c>
      <c r="C38" s="47" t="str">
        <f>IF(B38&lt;&gt;"",IF(D39&lt;&gt;"","JSpG","Verein"),"")</f>
        <v>Verein</v>
      </c>
      <c r="D38" s="50" t="s">
        <v>33</v>
      </c>
      <c r="E38" s="51">
        <v>10</v>
      </c>
      <c r="F38" s="51" t="s">
        <v>40</v>
      </c>
      <c r="G38" s="50" t="s">
        <v>51</v>
      </c>
      <c r="H38" s="50" t="s">
        <v>63</v>
      </c>
      <c r="I38" s="30"/>
      <c r="J38" s="18"/>
    </row>
    <row r="39" spans="1:12" s="8" customFormat="1" ht="18" customHeight="1" thickBot="1" x14ac:dyDescent="0.3">
      <c r="A39" s="135" t="s">
        <v>110</v>
      </c>
      <c r="B39" s="136"/>
      <c r="C39" s="136"/>
      <c r="D39" s="145"/>
      <c r="E39" s="145"/>
      <c r="F39" s="145"/>
      <c r="G39" s="145"/>
      <c r="H39" s="145"/>
      <c r="I39" s="146"/>
      <c r="J39" s="18"/>
    </row>
    <row r="40" spans="1:12" s="8" customFormat="1" ht="6" customHeight="1" thickBot="1" x14ac:dyDescent="0.3">
      <c r="A40" s="52"/>
      <c r="B40" s="52"/>
      <c r="C40" s="52"/>
      <c r="D40" s="52"/>
      <c r="E40" s="52"/>
      <c r="F40" s="52"/>
      <c r="G40" s="52"/>
      <c r="H40" s="52"/>
      <c r="I40" s="52"/>
      <c r="J40" s="13"/>
    </row>
    <row r="41" spans="1:12" s="8" customFormat="1" ht="18" customHeight="1" x14ac:dyDescent="0.25">
      <c r="A41" s="58" t="s">
        <v>103</v>
      </c>
      <c r="B41" s="48" t="s">
        <v>69</v>
      </c>
      <c r="C41" s="48" t="s">
        <v>93</v>
      </c>
      <c r="D41" s="48" t="s">
        <v>34</v>
      </c>
      <c r="E41" s="138" t="s">
        <v>6</v>
      </c>
      <c r="F41" s="138"/>
      <c r="G41" s="48" t="s">
        <v>57</v>
      </c>
      <c r="H41" s="48" t="s">
        <v>56</v>
      </c>
      <c r="I41" s="49" t="s">
        <v>17</v>
      </c>
      <c r="J41" s="18"/>
    </row>
    <row r="42" spans="1:12" s="8" customFormat="1" ht="18" customHeight="1" x14ac:dyDescent="0.25">
      <c r="A42" s="12">
        <f>IF(B42&lt;&gt;"",MAX(A38)+1,"")</f>
        <v>2</v>
      </c>
      <c r="B42" s="50" t="s">
        <v>64</v>
      </c>
      <c r="C42" s="47" t="str">
        <f>IF(B42&lt;&gt;"",IF(D43&lt;&gt;"","JSpG","Verein"),"")</f>
        <v>Verein</v>
      </c>
      <c r="D42" s="50" t="s">
        <v>33</v>
      </c>
      <c r="E42" s="51">
        <v>10</v>
      </c>
      <c r="F42" s="51" t="s">
        <v>40</v>
      </c>
      <c r="G42" s="50" t="s">
        <v>52</v>
      </c>
      <c r="H42" s="50" t="s">
        <v>63</v>
      </c>
      <c r="I42" s="30"/>
      <c r="J42" s="18"/>
      <c r="K42" s="20"/>
    </row>
    <row r="43" spans="1:12" s="8" customFormat="1" ht="18" customHeight="1" thickBot="1" x14ac:dyDescent="0.3">
      <c r="A43" s="135" t="s">
        <v>90</v>
      </c>
      <c r="B43" s="136"/>
      <c r="C43" s="136"/>
      <c r="D43" s="145"/>
      <c r="E43" s="145"/>
      <c r="F43" s="145"/>
      <c r="G43" s="145"/>
      <c r="H43" s="145"/>
      <c r="I43" s="146"/>
      <c r="J43" s="18"/>
    </row>
    <row r="44" spans="1:12" s="21" customFormat="1" ht="6" customHeight="1" thickBot="1" x14ac:dyDescent="0.3">
      <c r="A44" s="23"/>
      <c r="B44" s="23"/>
      <c r="C44" s="26"/>
      <c r="F44" s="27"/>
      <c r="G44" s="27"/>
      <c r="H44" s="27"/>
      <c r="I44" s="27"/>
    </row>
    <row r="45" spans="1:12" s="21" customFormat="1" ht="18" customHeight="1" x14ac:dyDescent="0.25">
      <c r="A45" s="58" t="s">
        <v>103</v>
      </c>
      <c r="B45" s="48" t="s">
        <v>69</v>
      </c>
      <c r="C45" s="48" t="s">
        <v>93</v>
      </c>
      <c r="D45" s="48" t="s">
        <v>34</v>
      </c>
      <c r="E45" s="138" t="s">
        <v>6</v>
      </c>
      <c r="F45" s="138"/>
      <c r="G45" s="48" t="s">
        <v>57</v>
      </c>
      <c r="H45" s="48" t="s">
        <v>56</v>
      </c>
      <c r="I45" s="49" t="s">
        <v>17</v>
      </c>
    </row>
    <row r="46" spans="1:12" s="21" customFormat="1" ht="18" customHeight="1" x14ac:dyDescent="0.25">
      <c r="A46" s="12" t="str">
        <f>IF(B46&lt;&gt;"",MAX(A38,A42)+1,"")</f>
        <v/>
      </c>
      <c r="B46" s="50"/>
      <c r="C46" s="47" t="str">
        <f>IF(B46&lt;&gt;"",IF(D47&lt;&gt;"","JSpG","Verein"),"")</f>
        <v/>
      </c>
      <c r="D46" s="50"/>
      <c r="E46" s="51"/>
      <c r="F46" s="51"/>
      <c r="G46" s="50"/>
      <c r="H46" s="50"/>
      <c r="I46" s="30"/>
    </row>
    <row r="47" spans="1:12" s="21" customFormat="1" ht="18" customHeight="1" thickBot="1" x14ac:dyDescent="0.3">
      <c r="A47" s="135" t="s">
        <v>90</v>
      </c>
      <c r="B47" s="136"/>
      <c r="C47" s="136"/>
      <c r="D47" s="145"/>
      <c r="E47" s="145"/>
      <c r="F47" s="145"/>
      <c r="G47" s="145"/>
      <c r="H47" s="145"/>
      <c r="I47" s="146"/>
    </row>
    <row r="48" spans="1:12" s="21" customFormat="1" ht="6" customHeight="1" thickBot="1" x14ac:dyDescent="0.3">
      <c r="A48" s="23"/>
      <c r="B48" s="23"/>
      <c r="C48" s="26"/>
      <c r="F48" s="27"/>
      <c r="G48" s="27"/>
      <c r="H48" s="27"/>
      <c r="I48" s="27"/>
    </row>
    <row r="49" spans="1:9" s="21" customFormat="1" ht="18" customHeight="1" x14ac:dyDescent="0.25">
      <c r="A49" s="58" t="s">
        <v>103</v>
      </c>
      <c r="B49" s="48" t="s">
        <v>69</v>
      </c>
      <c r="C49" s="48" t="s">
        <v>93</v>
      </c>
      <c r="D49" s="48" t="s">
        <v>34</v>
      </c>
      <c r="E49" s="138" t="s">
        <v>6</v>
      </c>
      <c r="F49" s="138"/>
      <c r="G49" s="48" t="s">
        <v>57</v>
      </c>
      <c r="H49" s="48" t="s">
        <v>56</v>
      </c>
      <c r="I49" s="49" t="s">
        <v>17</v>
      </c>
    </row>
    <row r="50" spans="1:9" s="21" customFormat="1" ht="18" customHeight="1" x14ac:dyDescent="0.25">
      <c r="A50" s="12" t="str">
        <f>IF(B50&lt;&gt;"",MAX(A38,A42,A46)+1,"")</f>
        <v/>
      </c>
      <c r="B50" s="50"/>
      <c r="C50" s="47" t="str">
        <f>IF(B50&lt;&gt;"",IF(D51&lt;&gt;"","JSpG","Verein"),"")</f>
        <v/>
      </c>
      <c r="D50" s="50"/>
      <c r="E50" s="51"/>
      <c r="F50" s="51"/>
      <c r="G50" s="50"/>
      <c r="H50" s="50"/>
      <c r="I50" s="30"/>
    </row>
    <row r="51" spans="1:9" s="21" customFormat="1" ht="18" customHeight="1" thickBot="1" x14ac:dyDescent="0.3">
      <c r="A51" s="135" t="s">
        <v>90</v>
      </c>
      <c r="B51" s="136"/>
      <c r="C51" s="136"/>
      <c r="D51" s="145"/>
      <c r="E51" s="145"/>
      <c r="F51" s="145"/>
      <c r="G51" s="145"/>
      <c r="H51" s="145"/>
      <c r="I51" s="146"/>
    </row>
    <row r="52" spans="1:9" s="21" customFormat="1" ht="6" customHeight="1" thickBot="1" x14ac:dyDescent="0.3">
      <c r="A52" s="23"/>
      <c r="B52" s="23"/>
      <c r="C52" s="26"/>
      <c r="F52" s="27"/>
      <c r="G52" s="27"/>
      <c r="H52" s="27"/>
      <c r="I52" s="27"/>
    </row>
    <row r="53" spans="1:9" s="21" customFormat="1" ht="18" customHeight="1" x14ac:dyDescent="0.25">
      <c r="A53" s="78" t="s">
        <v>86</v>
      </c>
      <c r="B53" s="79"/>
      <c r="C53" s="79"/>
      <c r="D53" s="79"/>
      <c r="E53" s="79"/>
      <c r="F53" s="79"/>
      <c r="G53" s="79"/>
      <c r="H53" s="79"/>
      <c r="I53" s="80"/>
    </row>
    <row r="54" spans="1:9" s="21" customFormat="1" ht="18" customHeight="1" x14ac:dyDescent="0.25">
      <c r="A54" s="40" t="s">
        <v>62</v>
      </c>
      <c r="B54" s="148" t="s">
        <v>23</v>
      </c>
      <c r="C54" s="149"/>
      <c r="D54" s="87" t="s">
        <v>9</v>
      </c>
      <c r="E54" s="87"/>
      <c r="F54" s="87"/>
      <c r="G54" s="41" t="s">
        <v>10</v>
      </c>
      <c r="H54" s="88" t="s">
        <v>24</v>
      </c>
      <c r="I54" s="89"/>
    </row>
    <row r="55" spans="1:9" s="21" customFormat="1" ht="18" customHeight="1" x14ac:dyDescent="0.25">
      <c r="A55" s="75">
        <v>1</v>
      </c>
      <c r="B55" s="102" t="s">
        <v>107</v>
      </c>
      <c r="C55" s="150"/>
      <c r="D55" s="137"/>
      <c r="E55" s="137"/>
      <c r="F55" s="137"/>
      <c r="G55" s="15"/>
      <c r="H55" s="90" t="s">
        <v>26</v>
      </c>
      <c r="I55" s="91"/>
    </row>
    <row r="56" spans="1:9" s="21" customFormat="1" ht="18" customHeight="1" x14ac:dyDescent="0.25">
      <c r="A56" s="75">
        <v>2</v>
      </c>
      <c r="B56" s="102" t="s">
        <v>108</v>
      </c>
      <c r="C56" s="150"/>
      <c r="D56" s="137"/>
      <c r="E56" s="137"/>
      <c r="F56" s="137"/>
      <c r="G56" s="15"/>
      <c r="H56" s="90" t="s">
        <v>46</v>
      </c>
      <c r="I56" s="91"/>
    </row>
    <row r="57" spans="1:9" s="21" customFormat="1" ht="18" customHeight="1" x14ac:dyDescent="0.25">
      <c r="A57" s="75"/>
      <c r="B57" s="102"/>
      <c r="C57" s="150"/>
      <c r="D57" s="137"/>
      <c r="E57" s="137"/>
      <c r="F57" s="137"/>
      <c r="G57" s="15"/>
      <c r="H57" s="90"/>
      <c r="I57" s="91"/>
    </row>
    <row r="58" spans="1:9" s="21" customFormat="1" ht="18" customHeight="1" thickBot="1" x14ac:dyDescent="0.3">
      <c r="A58" s="76"/>
      <c r="B58" s="145"/>
      <c r="C58" s="145"/>
      <c r="D58" s="147"/>
      <c r="E58" s="147"/>
      <c r="F58" s="147"/>
      <c r="G58" s="16"/>
      <c r="H58" s="145"/>
      <c r="I58" s="146"/>
    </row>
    <row r="59" spans="1:9" ht="6" customHeight="1" thickBot="1" x14ac:dyDescent="0.3">
      <c r="B59" s="4"/>
      <c r="C59" s="4"/>
    </row>
    <row r="60" spans="1:9" ht="21" customHeight="1" x14ac:dyDescent="0.25">
      <c r="A60" s="78" t="s">
        <v>100</v>
      </c>
      <c r="B60" s="79"/>
      <c r="C60" s="79"/>
      <c r="D60" s="79"/>
      <c r="E60" s="79"/>
      <c r="F60" s="79"/>
      <c r="G60" s="80"/>
      <c r="H60" s="38"/>
      <c r="I60" s="38"/>
    </row>
    <row r="61" spans="1:9" ht="21" customHeight="1" x14ac:dyDescent="0.25">
      <c r="A61" s="139"/>
      <c r="B61" s="140"/>
      <c r="C61" s="140"/>
      <c r="D61" s="140"/>
      <c r="E61" s="140"/>
      <c r="F61" s="140"/>
      <c r="G61" s="141"/>
    </row>
    <row r="62" spans="1:9" ht="21" customHeight="1" x14ac:dyDescent="0.25">
      <c r="A62" s="139"/>
      <c r="B62" s="140"/>
      <c r="C62" s="140"/>
      <c r="D62" s="140"/>
      <c r="E62" s="140"/>
      <c r="F62" s="140"/>
      <c r="G62" s="141"/>
    </row>
    <row r="63" spans="1:9" ht="21" customHeight="1" thickBot="1" x14ac:dyDescent="0.3">
      <c r="A63" s="142"/>
      <c r="B63" s="143"/>
      <c r="C63" s="143"/>
      <c r="D63" s="143"/>
      <c r="E63" s="143"/>
      <c r="F63" s="143"/>
      <c r="G63" s="144"/>
    </row>
    <row r="64" spans="1:9" ht="6" customHeight="1" thickBot="1" x14ac:dyDescent="0.3">
      <c r="B64" s="4"/>
      <c r="C64" s="4"/>
    </row>
    <row r="65" spans="1:9" ht="21" customHeight="1" x14ac:dyDescent="0.25">
      <c r="A65" s="106" t="s">
        <v>80</v>
      </c>
      <c r="B65" s="107"/>
      <c r="C65" s="107"/>
      <c r="D65" s="107"/>
      <c r="E65" s="107"/>
      <c r="F65" s="107"/>
      <c r="G65" s="108"/>
      <c r="H65" s="28"/>
      <c r="I65" s="28"/>
    </row>
    <row r="66" spans="1:9" ht="21" customHeight="1" x14ac:dyDescent="0.25">
      <c r="A66" s="42" t="s">
        <v>47</v>
      </c>
      <c r="B66" s="43"/>
      <c r="C66" s="44"/>
      <c r="D66" s="90" t="s">
        <v>27</v>
      </c>
      <c r="E66" s="90"/>
      <c r="F66" s="90"/>
      <c r="G66" s="91"/>
    </row>
    <row r="67" spans="1:9" ht="21" customHeight="1" x14ac:dyDescent="0.25">
      <c r="A67" s="104" t="s">
        <v>25</v>
      </c>
      <c r="B67" s="105"/>
      <c r="C67" s="105"/>
      <c r="D67" s="90" t="s">
        <v>28</v>
      </c>
      <c r="E67" s="90"/>
      <c r="F67" s="90"/>
      <c r="G67" s="91"/>
    </row>
    <row r="68" spans="1:9" ht="21" customHeight="1" x14ac:dyDescent="0.25">
      <c r="A68" s="95" t="s">
        <v>29</v>
      </c>
      <c r="B68" s="96"/>
      <c r="C68" s="97"/>
      <c r="D68" s="15">
        <v>99999</v>
      </c>
      <c r="E68" s="101" t="s">
        <v>30</v>
      </c>
      <c r="F68" s="102"/>
      <c r="G68" s="103"/>
    </row>
    <row r="69" spans="1:9" ht="21" customHeight="1" thickBot="1" x14ac:dyDescent="0.3">
      <c r="A69" s="98" t="s">
        <v>48</v>
      </c>
      <c r="B69" s="99"/>
      <c r="C69" s="100"/>
      <c r="D69" s="16">
        <v>4</v>
      </c>
      <c r="E69" s="130" t="s">
        <v>15</v>
      </c>
      <c r="F69" s="130"/>
      <c r="G69" s="19" t="s">
        <v>31</v>
      </c>
    </row>
    <row r="70" spans="1:9" ht="6" customHeight="1" thickBot="1" x14ac:dyDescent="0.3">
      <c r="A70" s="29"/>
      <c r="B70" s="1"/>
      <c r="D70" s="4"/>
    </row>
    <row r="71" spans="1:9" ht="21" customHeight="1" x14ac:dyDescent="0.25">
      <c r="A71" s="106" t="s">
        <v>49</v>
      </c>
      <c r="B71" s="107"/>
      <c r="C71" s="107"/>
      <c r="D71" s="107"/>
      <c r="E71" s="107"/>
      <c r="F71" s="107"/>
      <c r="G71" s="108"/>
    </row>
    <row r="72" spans="1:9" ht="21" customHeight="1" x14ac:dyDescent="0.25">
      <c r="A72" s="104" t="s">
        <v>91</v>
      </c>
      <c r="B72" s="105"/>
      <c r="C72" s="105"/>
      <c r="D72" s="15"/>
      <c r="E72" s="151"/>
      <c r="F72" s="151"/>
      <c r="G72" s="152"/>
    </row>
    <row r="73" spans="1:9" ht="21" customHeight="1" x14ac:dyDescent="0.25">
      <c r="A73" s="104" t="s">
        <v>50</v>
      </c>
      <c r="B73" s="105"/>
      <c r="C73" s="105"/>
      <c r="D73" s="90"/>
      <c r="E73" s="90"/>
      <c r="F73" s="90"/>
      <c r="G73" s="91"/>
    </row>
    <row r="74" spans="1:9" ht="21" customHeight="1" x14ac:dyDescent="0.25">
      <c r="A74" s="104" t="s">
        <v>25</v>
      </c>
      <c r="B74" s="105"/>
      <c r="C74" s="105"/>
      <c r="D74" s="90"/>
      <c r="E74" s="90"/>
      <c r="F74" s="90"/>
      <c r="G74" s="91"/>
    </row>
    <row r="75" spans="1:9" ht="21" customHeight="1" x14ac:dyDescent="0.25">
      <c r="A75" s="104" t="s">
        <v>29</v>
      </c>
      <c r="B75" s="105"/>
      <c r="C75" s="105"/>
      <c r="D75" s="15"/>
      <c r="E75" s="90"/>
      <c r="F75" s="90"/>
      <c r="G75" s="91"/>
    </row>
    <row r="76" spans="1:9" ht="21" customHeight="1" thickBot="1" x14ac:dyDescent="0.3">
      <c r="A76" s="131" t="s">
        <v>48</v>
      </c>
      <c r="B76" s="130"/>
      <c r="C76" s="130"/>
      <c r="D76" s="16"/>
      <c r="E76" s="130" t="s">
        <v>15</v>
      </c>
      <c r="F76" s="130"/>
      <c r="G76" s="32"/>
    </row>
    <row r="77" spans="1:9" ht="21" customHeight="1" x14ac:dyDescent="0.25">
      <c r="A77" s="29"/>
      <c r="B77" s="29"/>
      <c r="C77" s="29"/>
      <c r="D77" s="4"/>
      <c r="E77" s="29"/>
      <c r="F77" s="29"/>
    </row>
  </sheetData>
  <sheetProtection algorithmName="SHA-512" hashValue="n85r4cFJa7DpHqQ7KB1uub7K4q1ZRnaCxwhckHdHi/f803CX9mL1ESo6enlRr59C0OriCVWPfQhHvU6WRvMgHQ==" saltValue="njP20f7vQJToExHZwZgwow==" spinCount="100000" sheet="1" objects="1" scenarios="1" selectLockedCells="1"/>
  <mergeCells count="89">
    <mergeCell ref="D43:I43"/>
    <mergeCell ref="E45:F45"/>
    <mergeCell ref="A47:C47"/>
    <mergeCell ref="D47:I47"/>
    <mergeCell ref="A25:G25"/>
    <mergeCell ref="H25:I25"/>
    <mergeCell ref="A27:I27"/>
    <mergeCell ref="E41:F41"/>
    <mergeCell ref="A6:I6"/>
    <mergeCell ref="A8:I8"/>
    <mergeCell ref="A9:I9"/>
    <mergeCell ref="A10:I10"/>
    <mergeCell ref="A7:I7"/>
    <mergeCell ref="A30:C30"/>
    <mergeCell ref="D30:G30"/>
    <mergeCell ref="A29:G29"/>
    <mergeCell ref="A39:C39"/>
    <mergeCell ref="A35:E35"/>
    <mergeCell ref="F35:I35"/>
    <mergeCell ref="D31:G31"/>
    <mergeCell ref="A32:C32"/>
    <mergeCell ref="D32:G32"/>
    <mergeCell ref="D39:I39"/>
    <mergeCell ref="H55:I55"/>
    <mergeCell ref="E72:G72"/>
    <mergeCell ref="D73:G73"/>
    <mergeCell ref="D66:G66"/>
    <mergeCell ref="E49:F49"/>
    <mergeCell ref="B57:C57"/>
    <mergeCell ref="A65:G65"/>
    <mergeCell ref="A67:C67"/>
    <mergeCell ref="D57:F57"/>
    <mergeCell ref="A72:C72"/>
    <mergeCell ref="E76:F76"/>
    <mergeCell ref="A76:C76"/>
    <mergeCell ref="A17:I17"/>
    <mergeCell ref="A18:I18"/>
    <mergeCell ref="H57:I57"/>
    <mergeCell ref="A43:C43"/>
    <mergeCell ref="A21:I21"/>
    <mergeCell ref="A22:I22"/>
    <mergeCell ref="A53:I53"/>
    <mergeCell ref="A23:I23"/>
    <mergeCell ref="A20:I20"/>
    <mergeCell ref="D56:F56"/>
    <mergeCell ref="A24:I24"/>
    <mergeCell ref="E37:F37"/>
    <mergeCell ref="A62:G62"/>
    <mergeCell ref="A63:G63"/>
    <mergeCell ref="D74:G74"/>
    <mergeCell ref="E75:G75"/>
    <mergeCell ref="E68:G68"/>
    <mergeCell ref="A75:C75"/>
    <mergeCell ref="A74:C74"/>
    <mergeCell ref="A71:G71"/>
    <mergeCell ref="E69:F69"/>
    <mergeCell ref="A73:C73"/>
    <mergeCell ref="H54:I54"/>
    <mergeCell ref="H56:I56"/>
    <mergeCell ref="A19:I19"/>
    <mergeCell ref="A68:C68"/>
    <mergeCell ref="A69:C69"/>
    <mergeCell ref="A51:C51"/>
    <mergeCell ref="D51:I51"/>
    <mergeCell ref="D55:F55"/>
    <mergeCell ref="A61:G61"/>
    <mergeCell ref="H58:I58"/>
    <mergeCell ref="D58:F58"/>
    <mergeCell ref="B58:C58"/>
    <mergeCell ref="B54:C54"/>
    <mergeCell ref="B55:C55"/>
    <mergeCell ref="D67:G67"/>
    <mergeCell ref="B56:C56"/>
    <mergeCell ref="A1:G1"/>
    <mergeCell ref="A60:G60"/>
    <mergeCell ref="A31:C31"/>
    <mergeCell ref="A33:C33"/>
    <mergeCell ref="D33:G33"/>
    <mergeCell ref="D54:F54"/>
    <mergeCell ref="A2:I2"/>
    <mergeCell ref="A3:I3"/>
    <mergeCell ref="A16:I16"/>
    <mergeCell ref="A12:I12"/>
    <mergeCell ref="A11:I11"/>
    <mergeCell ref="A13:I13"/>
    <mergeCell ref="A4:I4"/>
    <mergeCell ref="A5:I5"/>
    <mergeCell ref="A15:I15"/>
    <mergeCell ref="A14:I14"/>
  </mergeCells>
  <phoneticPr fontId="0" type="noConversion"/>
  <dataValidations count="4">
    <dataValidation type="list" allowBlank="1" showInputMessage="1" showErrorMessage="1" sqref="H42 H38 H46 H50" xr:uid="{00000000-0002-0000-0000-000000000000}">
      <formula1>Mannschaft</formula1>
    </dataValidation>
    <dataValidation type="list" allowBlank="1" showInputMessage="1" showErrorMessage="1" sqref="F42 F38 F46 F50" xr:uid="{00000000-0002-0000-0000-000001000000}">
      <formula1>Minute</formula1>
    </dataValidation>
    <dataValidation type="list" allowBlank="1" showInputMessage="1" showErrorMessage="1" sqref="G42 G38 G46 G50" xr:uid="{00000000-0002-0000-0000-000002000000}">
      <formula1>Wechsel</formula1>
    </dataValidation>
    <dataValidation type="list" allowBlank="1" showInputMessage="1" showErrorMessage="1" sqref="B42 B38 B46 B50" xr:uid="{00000000-0002-0000-0000-000003000000}">
      <formula1>Altersklasse</formula1>
    </dataValidation>
  </dataValidations>
  <printOptions horizontalCentered="1"/>
  <pageMargins left="0.39370078740157483" right="0.39370078740157483" top="0.39370078740157483" bottom="0.43307086614173229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Heimspieltag!$A$2:$A$3</xm:f>
          </x14:formula1>
          <xm:sqref>D50 D38 D42 D46</xm:sqref>
        </x14:dataValidation>
        <x14:dataValidation type="list" allowBlank="1" showInputMessage="1" showErrorMessage="1" xr:uid="{00000000-0002-0000-0000-000006000000}">
          <x14:formula1>
            <xm:f>Stunde!$A$2:$A$9</xm:f>
          </x14:formula1>
          <xm:sqref>E38 E42 E46 E50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R180"/>
  <sheetViews>
    <sheetView topLeftCell="A3" workbookViewId="0">
      <selection activeCell="A24" sqref="A24"/>
    </sheetView>
  </sheetViews>
  <sheetFormatPr baseColWidth="10" defaultColWidth="11.44140625" defaultRowHeight="13.2" x14ac:dyDescent="0.25"/>
  <cols>
    <col min="1" max="1" width="6.6640625" style="1" customWidth="1"/>
    <col min="2" max="2" width="8" style="1" customWidth="1"/>
    <col min="3" max="5" width="6.44140625" style="1" customWidth="1"/>
    <col min="6" max="10" width="6.6640625" style="1" customWidth="1"/>
    <col min="11" max="12" width="7" style="1" customWidth="1"/>
    <col min="13" max="15" width="6.6640625" style="1" customWidth="1"/>
    <col min="16" max="16" width="11.44140625" style="1"/>
    <col min="17" max="17" width="12.88671875" style="1" customWidth="1"/>
    <col min="18" max="16384" width="11.44140625" style="1"/>
  </cols>
  <sheetData>
    <row r="1" spans="1:17" ht="24" customHeight="1" x14ac:dyDescent="0.25">
      <c r="C1" s="204" t="s">
        <v>0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7" ht="21" customHeight="1" x14ac:dyDescent="0.25">
      <c r="C2" s="204" t="s">
        <v>1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spans="1:17" ht="16.5" customHeight="1" x14ac:dyDescent="0.25">
      <c r="C3" s="206" t="s">
        <v>81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7" ht="16.5" customHeight="1" thickBot="1" x14ac:dyDescent="0.3">
      <c r="A4" s="5"/>
      <c r="B4" s="5"/>
      <c r="C4" s="205" t="s">
        <v>53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5"/>
      <c r="O4" s="5"/>
    </row>
    <row r="5" spans="1:17" ht="27" customHeight="1" thickBot="1" x14ac:dyDescent="0.3">
      <c r="A5" s="187" t="s">
        <v>22</v>
      </c>
      <c r="B5" s="188"/>
      <c r="C5" s="188"/>
      <c r="D5" s="188"/>
      <c r="E5" s="188"/>
      <c r="F5" s="188"/>
      <c r="G5" s="188"/>
      <c r="H5" s="189" t="str">
        <f ca="1">IF(Eingabe!H1&gt;0,CONCATENATE(Eingabe!H1,Eingabe!I1),"")</f>
        <v>2025 / 2026</v>
      </c>
      <c r="I5" s="190"/>
      <c r="J5" s="203" t="s">
        <v>18</v>
      </c>
      <c r="K5" s="203"/>
      <c r="L5" s="203"/>
      <c r="M5" s="203"/>
      <c r="N5" s="201">
        <f>Eingabe!H25</f>
        <v>44744</v>
      </c>
      <c r="O5" s="202"/>
    </row>
    <row r="6" spans="1:17" ht="18" customHeight="1" thickBot="1" x14ac:dyDescent="0.3">
      <c r="A6" s="196" t="s">
        <v>92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8"/>
    </row>
    <row r="7" spans="1:17" ht="18" customHeight="1" thickBot="1" x14ac:dyDescent="0.3">
      <c r="A7" s="196" t="s">
        <v>82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8"/>
    </row>
    <row r="8" spans="1:17" s="6" customFormat="1" ht="21" customHeight="1" thickBot="1" x14ac:dyDescent="0.35">
      <c r="A8" s="194" t="s">
        <v>2</v>
      </c>
      <c r="B8" s="195"/>
      <c r="C8" s="230" t="str">
        <f>IF(Eingabe!F35&lt;&gt;"",Eingabe!F35,"")</f>
        <v>… oder Name der JSpG</v>
      </c>
      <c r="D8" s="231"/>
      <c r="E8" s="231"/>
      <c r="F8" s="231"/>
      <c r="G8" s="231"/>
      <c r="H8" s="231"/>
      <c r="I8" s="231"/>
      <c r="J8" s="232"/>
      <c r="K8" s="194" t="s">
        <v>3</v>
      </c>
      <c r="L8" s="229"/>
      <c r="M8" s="229"/>
      <c r="N8" s="229"/>
      <c r="O8" s="195"/>
      <c r="Q8" s="8"/>
    </row>
    <row r="9" spans="1:17" s="7" customFormat="1" ht="16.5" customHeight="1" x14ac:dyDescent="0.25">
      <c r="A9" s="33" t="s">
        <v>103</v>
      </c>
      <c r="B9" s="60" t="s">
        <v>105</v>
      </c>
      <c r="C9" s="191" t="s">
        <v>93</v>
      </c>
      <c r="D9" s="192"/>
      <c r="E9" s="193"/>
      <c r="F9" s="220" t="s">
        <v>4</v>
      </c>
      <c r="G9" s="221"/>
      <c r="H9" s="220" t="s">
        <v>6</v>
      </c>
      <c r="I9" s="228"/>
      <c r="J9" s="199" t="s">
        <v>60</v>
      </c>
      <c r="K9" s="199"/>
      <c r="L9" s="200"/>
      <c r="M9" s="234" t="s">
        <v>17</v>
      </c>
      <c r="N9" s="234"/>
      <c r="O9" s="61" t="s">
        <v>106</v>
      </c>
      <c r="Q9" s="8"/>
    </row>
    <row r="10" spans="1:17" s="34" customFormat="1" ht="16.5" customHeight="1" x14ac:dyDescent="0.25">
      <c r="A10" s="62">
        <f>IF(Eingabe!A38&lt;&gt;"",Eingabe!A38,"")</f>
        <v>1</v>
      </c>
      <c r="B10" s="66" t="str">
        <f>IF(Eingabe!B38&lt;&gt;"",Eingabe!B38,"")</f>
        <v>U18</v>
      </c>
      <c r="C10" s="222" t="str">
        <f>IF(Eingabe!C38&lt;&gt;"",Eingabe!C38,"")</f>
        <v>Verein</v>
      </c>
      <c r="D10" s="222"/>
      <c r="E10" s="222"/>
      <c r="F10" s="207" t="str">
        <f>IF(Eingabe!D38&lt;&gt;"",Eingabe!D38,"")</f>
        <v>SO</v>
      </c>
      <c r="G10" s="207"/>
      <c r="H10" s="233">
        <f>IF(AND(Eingabe!E38&lt;&gt;"",Eingabe!F38&lt;&gt;""),VALUE(Eingabe!E38)+VALUE(Eingabe!F38/100),"")</f>
        <v>10</v>
      </c>
      <c r="I10" s="233"/>
      <c r="J10" s="207" t="str">
        <f>IF(Eingabe!G38&lt;&gt;"",IF(Eingabe!G38="am gleichen Tag wie","am gleichen Tag wie","im Wechsel mit"),"")</f>
        <v>am gleichen Tag wie</v>
      </c>
      <c r="K10" s="207"/>
      <c r="L10" s="207"/>
      <c r="M10" s="207" t="str">
        <f>IF(Eingabe!I38&lt;&gt;"",Eingabe!I38,"")</f>
        <v/>
      </c>
      <c r="N10" s="207"/>
      <c r="O10" s="67" t="str">
        <f>IF(Eingabe!H38&lt;&gt;"",Eingabe!H38,"")</f>
        <v>U18</v>
      </c>
    </row>
    <row r="11" spans="1:17" s="34" customFormat="1" ht="16.5" customHeight="1" thickBot="1" x14ac:dyDescent="0.3">
      <c r="A11" s="238" t="s">
        <v>101</v>
      </c>
      <c r="B11" s="239"/>
      <c r="C11" s="239"/>
      <c r="D11" s="240"/>
      <c r="E11" s="235" t="str">
        <f>IF(Eingabe!D39&lt;&gt;"",Eingabe!D39,"")</f>
        <v/>
      </c>
      <c r="F11" s="236"/>
      <c r="G11" s="236"/>
      <c r="H11" s="236"/>
      <c r="I11" s="236"/>
      <c r="J11" s="236"/>
      <c r="K11" s="236"/>
      <c r="L11" s="236"/>
      <c r="M11" s="236"/>
      <c r="N11" s="236"/>
      <c r="O11" s="237"/>
    </row>
    <row r="12" spans="1:17" s="34" customFormat="1" ht="16.5" customHeight="1" x14ac:dyDescent="0.25">
      <c r="A12" s="33" t="s">
        <v>103</v>
      </c>
      <c r="B12" s="60" t="s">
        <v>105</v>
      </c>
      <c r="C12" s="191" t="s">
        <v>93</v>
      </c>
      <c r="D12" s="192"/>
      <c r="E12" s="193"/>
      <c r="F12" s="220" t="s">
        <v>4</v>
      </c>
      <c r="G12" s="221"/>
      <c r="H12" s="220" t="s">
        <v>6</v>
      </c>
      <c r="I12" s="228"/>
      <c r="J12" s="199" t="s">
        <v>60</v>
      </c>
      <c r="K12" s="199"/>
      <c r="L12" s="200"/>
      <c r="M12" s="234" t="s">
        <v>17</v>
      </c>
      <c r="N12" s="234"/>
      <c r="O12" s="61" t="s">
        <v>106</v>
      </c>
    </row>
    <row r="13" spans="1:17" s="34" customFormat="1" ht="16.5" customHeight="1" x14ac:dyDescent="0.25">
      <c r="A13" s="62">
        <f>IF(Eingabe!A42&lt;&gt;"",Eingabe!A42,"")</f>
        <v>2</v>
      </c>
      <c r="B13" s="68" t="str">
        <f>IF(Eingabe!B42&lt;&gt;"",Eingabe!B42,"")</f>
        <v>U14</v>
      </c>
      <c r="C13" s="164" t="str">
        <f>IF(Eingabe!C42&lt;&gt;"",Eingabe!C42,"")</f>
        <v>Verein</v>
      </c>
      <c r="D13" s="164"/>
      <c r="E13" s="164"/>
      <c r="F13" s="165" t="str">
        <f>IF(Eingabe!D42&lt;&gt;"",Eingabe!D42,"")</f>
        <v>SO</v>
      </c>
      <c r="G13" s="165"/>
      <c r="H13" s="166">
        <f>IF(AND(Eingabe!E42&lt;&gt;"",Eingabe!F42&lt;&gt;""),VALUE(Eingabe!E42)+VALUE(Eingabe!F42/100),"")</f>
        <v>10</v>
      </c>
      <c r="I13" s="166"/>
      <c r="J13" s="165" t="str">
        <f>IF(Eingabe!G42&lt;&gt;"",IF(Eingabe!G42="am gleichen Tag wie","am gleichen Tag wie","im Wechsel mit"),"")</f>
        <v>im Wechsel mit</v>
      </c>
      <c r="K13" s="165"/>
      <c r="L13" s="165"/>
      <c r="M13" s="165" t="str">
        <f>IF(Eingabe!I42&lt;&gt;"",Eingabe!I42,"")</f>
        <v/>
      </c>
      <c r="N13" s="165"/>
      <c r="O13" s="69" t="str">
        <f>IF(Eingabe!H42&lt;&gt;"",Eingabe!H42,"")</f>
        <v>U18</v>
      </c>
    </row>
    <row r="14" spans="1:17" s="34" customFormat="1" ht="16.5" customHeight="1" thickBot="1" x14ac:dyDescent="0.3">
      <c r="A14" s="238" t="s">
        <v>101</v>
      </c>
      <c r="B14" s="239"/>
      <c r="C14" s="239"/>
      <c r="D14" s="240"/>
      <c r="E14" s="235" t="str">
        <f>IF(Eingabe!D43&lt;&gt;"",Eingabe!D43,"")</f>
        <v/>
      </c>
      <c r="F14" s="236"/>
      <c r="G14" s="236"/>
      <c r="H14" s="236"/>
      <c r="I14" s="236"/>
      <c r="J14" s="236"/>
      <c r="K14" s="236"/>
      <c r="L14" s="236"/>
      <c r="M14" s="236"/>
      <c r="N14" s="236"/>
      <c r="O14" s="237"/>
    </row>
    <row r="15" spans="1:17" s="34" customFormat="1" ht="16.5" customHeight="1" x14ac:dyDescent="0.25">
      <c r="A15" s="33" t="s">
        <v>103</v>
      </c>
      <c r="B15" s="60" t="s">
        <v>105</v>
      </c>
      <c r="C15" s="191" t="s">
        <v>93</v>
      </c>
      <c r="D15" s="192"/>
      <c r="E15" s="193"/>
      <c r="F15" s="220" t="s">
        <v>4</v>
      </c>
      <c r="G15" s="221"/>
      <c r="H15" s="220" t="s">
        <v>6</v>
      </c>
      <c r="I15" s="228"/>
      <c r="J15" s="199" t="s">
        <v>60</v>
      </c>
      <c r="K15" s="199"/>
      <c r="L15" s="200"/>
      <c r="M15" s="234" t="s">
        <v>17</v>
      </c>
      <c r="N15" s="234"/>
      <c r="O15" s="61" t="s">
        <v>106</v>
      </c>
    </row>
    <row r="16" spans="1:17" s="34" customFormat="1" ht="16.5" customHeight="1" x14ac:dyDescent="0.25">
      <c r="A16" s="62" t="str">
        <f>IF(Eingabe!A46&lt;&gt;"",Eingabe!A46,"")</f>
        <v/>
      </c>
      <c r="B16" s="68" t="str">
        <f>IF(Eingabe!B46&lt;&gt;"",Eingabe!B46,"")</f>
        <v/>
      </c>
      <c r="C16" s="164" t="str">
        <f>IF(Eingabe!C46&lt;&gt;"",Eingabe!C46,"")</f>
        <v/>
      </c>
      <c r="D16" s="164"/>
      <c r="E16" s="164"/>
      <c r="F16" s="165" t="str">
        <f>IF(Eingabe!D46&lt;&gt;"",Eingabe!D46,"")</f>
        <v/>
      </c>
      <c r="G16" s="165"/>
      <c r="H16" s="166" t="str">
        <f>IF(AND(Eingabe!E46&lt;&gt;"",Eingabe!F46&lt;&gt;""),VALUE(Eingabe!E46)+VALUE(Eingabe!F46/100),"")</f>
        <v/>
      </c>
      <c r="I16" s="166"/>
      <c r="J16" s="165" t="str">
        <f>IF(Eingabe!G46&lt;&gt;"",IF(Eingabe!G46="am gleichen Tag wie","am gleichen Tag wie","im Wechsel mit"),"")</f>
        <v/>
      </c>
      <c r="K16" s="165"/>
      <c r="L16" s="165"/>
      <c r="M16" s="165" t="str">
        <f>IF(Eingabe!I46&lt;&gt;"",Eingabe!I46,"")</f>
        <v/>
      </c>
      <c r="N16" s="165"/>
      <c r="O16" s="69" t="str">
        <f>IF(Eingabe!H46&lt;&gt;"",Eingabe!H46,"")</f>
        <v/>
      </c>
    </row>
    <row r="17" spans="1:15" s="34" customFormat="1" ht="16.5" customHeight="1" thickBot="1" x14ac:dyDescent="0.3">
      <c r="A17" s="238" t="s">
        <v>101</v>
      </c>
      <c r="B17" s="239"/>
      <c r="C17" s="239"/>
      <c r="D17" s="240"/>
      <c r="E17" s="235" t="str">
        <f>IF(Eingabe!D47&lt;&gt;"",Eingabe!D47,"")</f>
        <v/>
      </c>
      <c r="F17" s="236"/>
      <c r="G17" s="236"/>
      <c r="H17" s="236"/>
      <c r="I17" s="236"/>
      <c r="J17" s="236"/>
      <c r="K17" s="236"/>
      <c r="L17" s="236"/>
      <c r="M17" s="236"/>
      <c r="N17" s="236"/>
      <c r="O17" s="237"/>
    </row>
    <row r="18" spans="1:15" s="34" customFormat="1" ht="16.5" customHeight="1" x14ac:dyDescent="0.25">
      <c r="A18" s="33" t="s">
        <v>103</v>
      </c>
      <c r="B18" s="60" t="s">
        <v>105</v>
      </c>
      <c r="C18" s="191" t="s">
        <v>93</v>
      </c>
      <c r="D18" s="192"/>
      <c r="E18" s="193"/>
      <c r="F18" s="220" t="s">
        <v>4</v>
      </c>
      <c r="G18" s="221"/>
      <c r="H18" s="220" t="s">
        <v>6</v>
      </c>
      <c r="I18" s="228"/>
      <c r="J18" s="199" t="s">
        <v>60</v>
      </c>
      <c r="K18" s="199"/>
      <c r="L18" s="200"/>
      <c r="M18" s="234" t="s">
        <v>17</v>
      </c>
      <c r="N18" s="234"/>
      <c r="O18" s="61" t="s">
        <v>106</v>
      </c>
    </row>
    <row r="19" spans="1:15" s="34" customFormat="1" ht="16.5" customHeight="1" x14ac:dyDescent="0.25">
      <c r="A19" s="62" t="str">
        <f>IF(Eingabe!A50&lt;&gt;"",Eingabe!A50,"")</f>
        <v/>
      </c>
      <c r="B19" s="68" t="str">
        <f>IF(Eingabe!B50&lt;&gt;"",Eingabe!B50,"")</f>
        <v/>
      </c>
      <c r="C19" s="164" t="str">
        <f>IF(Eingabe!C50&lt;&gt;"",Eingabe!C50,"")</f>
        <v/>
      </c>
      <c r="D19" s="164"/>
      <c r="E19" s="164"/>
      <c r="F19" s="165" t="str">
        <f>IF(Eingabe!D50&lt;&gt;"",Eingabe!D50,"")</f>
        <v/>
      </c>
      <c r="G19" s="165"/>
      <c r="H19" s="166" t="str">
        <f>IF(AND(Eingabe!E50&lt;&gt;"",Eingabe!F50&lt;&gt;""),VALUE(Eingabe!E50)+VALUE(Eingabe!F50/100),"")</f>
        <v/>
      </c>
      <c r="I19" s="166"/>
      <c r="J19" s="165" t="str">
        <f>IF(Eingabe!G50&lt;&gt;"",IF(Eingabe!G50="am gleichen Tag wie","am gleichen Tag wie","im Wechsel mit"),"")</f>
        <v/>
      </c>
      <c r="K19" s="165"/>
      <c r="L19" s="165"/>
      <c r="M19" s="165" t="str">
        <f>IF(Eingabe!I50&lt;&gt;"",Eingabe!I50,"")</f>
        <v/>
      </c>
      <c r="N19" s="165"/>
      <c r="O19" s="69" t="str">
        <f>IF(Eingabe!H50&lt;&gt;"",Eingabe!H50,"")</f>
        <v/>
      </c>
    </row>
    <row r="20" spans="1:15" s="34" customFormat="1" ht="16.5" customHeight="1" thickBot="1" x14ac:dyDescent="0.3">
      <c r="A20" s="238" t="s">
        <v>101</v>
      </c>
      <c r="B20" s="239"/>
      <c r="C20" s="239"/>
      <c r="D20" s="240"/>
      <c r="E20" s="235" t="str">
        <f>IF(Eingabe!D51&lt;&gt;"",Eingabe!D51,"")</f>
        <v/>
      </c>
      <c r="F20" s="236"/>
      <c r="G20" s="236"/>
      <c r="H20" s="236"/>
      <c r="I20" s="236"/>
      <c r="J20" s="236"/>
      <c r="K20" s="236"/>
      <c r="L20" s="236"/>
      <c r="M20" s="236"/>
      <c r="N20" s="236"/>
      <c r="O20" s="237"/>
    </row>
    <row r="21" spans="1:15" s="8" customFormat="1" ht="21" customHeight="1" thickBot="1" x14ac:dyDescent="0.3">
      <c r="A21" s="172" t="s">
        <v>21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4"/>
    </row>
    <row r="22" spans="1:15" s="7" customFormat="1" ht="16.5" customHeight="1" thickBot="1" x14ac:dyDescent="0.3">
      <c r="A22" s="31" t="str">
        <f>A9</f>
        <v>MS.-Nr.</v>
      </c>
      <c r="B22" s="241" t="s">
        <v>8</v>
      </c>
      <c r="C22" s="241"/>
      <c r="D22" s="241"/>
      <c r="E22" s="241"/>
      <c r="F22" s="241" t="s">
        <v>9</v>
      </c>
      <c r="G22" s="241"/>
      <c r="H22" s="241"/>
      <c r="I22" s="241" t="s">
        <v>10</v>
      </c>
      <c r="J22" s="241"/>
      <c r="K22" s="241"/>
      <c r="L22" s="241" t="s">
        <v>11</v>
      </c>
      <c r="M22" s="241"/>
      <c r="N22" s="241"/>
      <c r="O22" s="242"/>
    </row>
    <row r="23" spans="1:15" s="8" customFormat="1" ht="16.5" customHeight="1" x14ac:dyDescent="0.25">
      <c r="A23" s="63">
        <f>IF(Eingabe!A55&lt;&gt;"",Eingabe!A55,"")</f>
        <v>1</v>
      </c>
      <c r="B23" s="212" t="str">
        <f>IF(Eingabe!B55&lt;&gt;"",Eingabe!B55,"")</f>
        <v>Holzmann Sepp</v>
      </c>
      <c r="C23" s="212"/>
      <c r="D23" s="212"/>
      <c r="E23" s="212"/>
      <c r="F23" s="212" t="str">
        <f>IF(Eingabe!D55&lt;&gt;"",Eingabe!D55,"")</f>
        <v/>
      </c>
      <c r="G23" s="212"/>
      <c r="H23" s="212"/>
      <c r="I23" s="212" t="str">
        <f>IF(Eingabe!G55&lt;&gt;"",Eingabe!G55,"")</f>
        <v/>
      </c>
      <c r="J23" s="212"/>
      <c r="K23" s="212"/>
      <c r="L23" s="212" t="str">
        <f>IF(Eingabe!H55&lt;&gt;"",Eingabe!H55,"")</f>
        <v>EMail1</v>
      </c>
      <c r="M23" s="212"/>
      <c r="N23" s="212"/>
      <c r="O23" s="214"/>
    </row>
    <row r="24" spans="1:15" s="8" customFormat="1" ht="16.5" customHeight="1" x14ac:dyDescent="0.25">
      <c r="A24" s="64">
        <f>IF(Eingabe!A56&lt;&gt;"",Eingabe!A56,"")</f>
        <v>2</v>
      </c>
      <c r="B24" s="226" t="str">
        <f>IF(Eingabe!B56&lt;&gt;"",Eingabe!B56,"")</f>
        <v>Kranzl Franzi</v>
      </c>
      <c r="C24" s="226"/>
      <c r="D24" s="226"/>
      <c r="E24" s="226"/>
      <c r="F24" s="226" t="str">
        <f>IF(Eingabe!D56&lt;&gt;"",Eingabe!D56,"")</f>
        <v/>
      </c>
      <c r="G24" s="226"/>
      <c r="H24" s="226"/>
      <c r="I24" s="226" t="str">
        <f>IF(Eingabe!G56&lt;&gt;"",Eingabe!G56,"")</f>
        <v/>
      </c>
      <c r="J24" s="226"/>
      <c r="K24" s="226"/>
      <c r="L24" s="226" t="str">
        <f>IF(Eingabe!H56&lt;&gt;"",Eingabe!H56,"")</f>
        <v>EMail2</v>
      </c>
      <c r="M24" s="226"/>
      <c r="N24" s="226"/>
      <c r="O24" s="227"/>
    </row>
    <row r="25" spans="1:15" s="8" customFormat="1" ht="16.5" customHeight="1" x14ac:dyDescent="0.25">
      <c r="A25" s="64" t="str">
        <f>IF(Eingabe!A57&lt;&gt;"",Eingabe!A57,"")</f>
        <v/>
      </c>
      <c r="B25" s="226" t="str">
        <f>IF(Eingabe!B57&lt;&gt;"",Eingabe!B57,"")</f>
        <v/>
      </c>
      <c r="C25" s="226"/>
      <c r="D25" s="226"/>
      <c r="E25" s="226"/>
      <c r="F25" s="226" t="str">
        <f>IF(Eingabe!D57&lt;&gt;"",Eingabe!D57,"")</f>
        <v/>
      </c>
      <c r="G25" s="226"/>
      <c r="H25" s="226"/>
      <c r="I25" s="226" t="str">
        <f>IF(Eingabe!G57&lt;&gt;"",Eingabe!G57,"")</f>
        <v/>
      </c>
      <c r="J25" s="226"/>
      <c r="K25" s="226"/>
      <c r="L25" s="226" t="str">
        <f>IF(Eingabe!H57&lt;&gt;"",Eingabe!H57,"")</f>
        <v/>
      </c>
      <c r="M25" s="226"/>
      <c r="N25" s="226"/>
      <c r="O25" s="227"/>
    </row>
    <row r="26" spans="1:15" s="8" customFormat="1" ht="16.5" customHeight="1" thickBot="1" x14ac:dyDescent="0.3">
      <c r="A26" s="64" t="str">
        <f>IF(Eingabe!A58&lt;&gt;"",Eingabe!A58,"")</f>
        <v/>
      </c>
      <c r="B26" s="226" t="str">
        <f>IF(Eingabe!B58&lt;&gt;"",Eingabe!B58,"")</f>
        <v/>
      </c>
      <c r="C26" s="226"/>
      <c r="D26" s="226"/>
      <c r="E26" s="226"/>
      <c r="F26" s="226" t="str">
        <f>IF(Eingabe!D58&lt;&gt;"",Eingabe!D58,"")</f>
        <v/>
      </c>
      <c r="G26" s="226"/>
      <c r="H26" s="226"/>
      <c r="I26" s="226" t="str">
        <f>IF(Eingabe!G58&lt;&gt;"",Eingabe!G58,"")</f>
        <v/>
      </c>
      <c r="J26" s="226"/>
      <c r="K26" s="226"/>
      <c r="L26" s="226" t="str">
        <f>IF(Eingabe!H58&lt;&gt;"",Eingabe!H58,"")</f>
        <v/>
      </c>
      <c r="M26" s="226"/>
      <c r="N26" s="226"/>
      <c r="O26" s="227"/>
    </row>
    <row r="27" spans="1:15" s="8" customFormat="1" ht="16.5" customHeight="1" thickBot="1" x14ac:dyDescent="0.3">
      <c r="A27" s="172" t="s">
        <v>55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4"/>
    </row>
    <row r="28" spans="1:15" s="8" customFormat="1" ht="16.5" customHeight="1" x14ac:dyDescent="0.25">
      <c r="A28" s="175" t="str">
        <f>IF(Eingabe!A61&lt;&gt;"",Eingabe!A61,"")</f>
        <v/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  <row r="29" spans="1:15" s="8" customFormat="1" ht="16.5" customHeight="1" x14ac:dyDescent="0.25">
      <c r="A29" s="178" t="str">
        <f>IF(Eingabe!A62&lt;&gt;"",Eingabe!A62,"")</f>
        <v/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</row>
    <row r="30" spans="1:15" s="8" customFormat="1" ht="16.5" customHeight="1" thickBot="1" x14ac:dyDescent="0.3">
      <c r="A30" s="181" t="str">
        <f>IF(Eingabe!A63&lt;&gt;"",Eingabe!A63,"")</f>
        <v/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3"/>
    </row>
    <row r="31" spans="1:15" s="8" customFormat="1" ht="21" customHeight="1" thickBot="1" x14ac:dyDescent="0.3">
      <c r="A31" s="172" t="s">
        <v>54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4"/>
    </row>
    <row r="32" spans="1:15" s="9" customFormat="1" ht="18" customHeight="1" x14ac:dyDescent="0.25">
      <c r="A32" s="59" t="s">
        <v>7</v>
      </c>
      <c r="B32" s="212" t="str">
        <f>IF(Eingabe!D66&lt;&gt;"",Eingabe!D66,"")</f>
        <v>Gasthaus "Zur ruhigen Kugel"</v>
      </c>
      <c r="C32" s="212"/>
      <c r="D32" s="212"/>
      <c r="E32" s="212"/>
      <c r="F32" s="212"/>
      <c r="G32" s="212"/>
      <c r="H32" s="213" t="s">
        <v>12</v>
      </c>
      <c r="I32" s="213"/>
      <c r="J32" s="212" t="str">
        <f>IF(Eingabe!D67&lt;&gt;"",Eingabe!D67,"")</f>
        <v>Neunergasse 9</v>
      </c>
      <c r="K32" s="212"/>
      <c r="L32" s="212"/>
      <c r="M32" s="212"/>
      <c r="N32" s="212"/>
      <c r="O32" s="214"/>
    </row>
    <row r="33" spans="1:18" s="9" customFormat="1" ht="18" customHeight="1" thickBot="1" x14ac:dyDescent="0.3">
      <c r="A33" s="10" t="s">
        <v>13</v>
      </c>
      <c r="B33" s="70">
        <f>IF(Eingabe!D68&lt;&gt;"",Eingabe!D68,"")</f>
        <v>99999</v>
      </c>
      <c r="C33" s="11" t="s">
        <v>14</v>
      </c>
      <c r="D33" s="244" t="str">
        <f>IF(Eingabe!E68&lt;&gt;"",Eingabe!E68,"")</f>
        <v>Kugelblitz</v>
      </c>
      <c r="E33" s="244"/>
      <c r="F33" s="244"/>
      <c r="G33" s="244"/>
      <c r="H33" s="84" t="s">
        <v>15</v>
      </c>
      <c r="I33" s="84"/>
      <c r="J33" s="184" t="str">
        <f>IF(Eingabe!G69&lt;&gt;"",Eingabe!G69,"")</f>
        <v>09999-999</v>
      </c>
      <c r="K33" s="184"/>
      <c r="L33" s="184"/>
      <c r="M33" s="243" t="s">
        <v>16</v>
      </c>
      <c r="N33" s="243"/>
      <c r="O33" s="71">
        <f>IF(Eingabe!D69&lt;&gt;"",Eingabe!D69,"")</f>
        <v>4</v>
      </c>
    </row>
    <row r="34" spans="1:18" s="8" customFormat="1" ht="21" customHeight="1" thickBot="1" x14ac:dyDescent="0.3">
      <c r="A34" s="172" t="s">
        <v>102</v>
      </c>
      <c r="B34" s="173"/>
      <c r="C34" s="173"/>
      <c r="D34" s="173"/>
      <c r="E34" s="173"/>
      <c r="F34" s="173"/>
      <c r="G34" s="173"/>
      <c r="H34" s="173"/>
      <c r="I34" s="174"/>
      <c r="J34" s="35" t="str">
        <f>IF(Eingabe!D72&lt;&gt;"",Eingabe!D72,"")</f>
        <v/>
      </c>
    </row>
    <row r="35" spans="1:18" s="9" customFormat="1" ht="18" customHeight="1" x14ac:dyDescent="0.25">
      <c r="A35" s="59" t="s">
        <v>7</v>
      </c>
      <c r="B35" s="212" t="str">
        <f>IF(Eingabe!D73&lt;&gt;"",Eingabe!D73,"")</f>
        <v/>
      </c>
      <c r="C35" s="212"/>
      <c r="D35" s="212"/>
      <c r="E35" s="212"/>
      <c r="F35" s="212"/>
      <c r="G35" s="212"/>
      <c r="H35" s="213" t="s">
        <v>12</v>
      </c>
      <c r="I35" s="213"/>
      <c r="J35" s="212" t="str">
        <f>IF(Eingabe!D74&lt;&gt;"",Eingabe!D74,"")</f>
        <v/>
      </c>
      <c r="K35" s="212"/>
      <c r="L35" s="212"/>
      <c r="M35" s="212"/>
      <c r="N35" s="212"/>
      <c r="O35" s="214"/>
    </row>
    <row r="36" spans="1:18" s="9" customFormat="1" ht="18" customHeight="1" thickBot="1" x14ac:dyDescent="0.3">
      <c r="A36" s="36" t="s">
        <v>13</v>
      </c>
      <c r="B36" s="72" t="str">
        <f>IF(Eingabe!D75&lt;&gt;"",Eingabe!D75,"")</f>
        <v/>
      </c>
      <c r="C36" s="37" t="s">
        <v>14</v>
      </c>
      <c r="D36" s="211" t="str">
        <f>IF(Eingabe!E75&lt;&gt;"",Eingabe!E75,"")</f>
        <v/>
      </c>
      <c r="E36" s="211"/>
      <c r="F36" s="211"/>
      <c r="G36" s="211"/>
      <c r="H36" s="215" t="s">
        <v>15</v>
      </c>
      <c r="I36" s="215"/>
      <c r="J36" s="211" t="str">
        <f>IF(Eingabe!G76&lt;&gt;"",Eingabe!G76,"")</f>
        <v/>
      </c>
      <c r="K36" s="211"/>
      <c r="L36" s="211"/>
      <c r="M36" s="216" t="s">
        <v>16</v>
      </c>
      <c r="N36" s="216"/>
      <c r="O36" s="65" t="str">
        <f>IF(Eingabe!D76&lt;&gt;"",Eingabe!D76,"")</f>
        <v/>
      </c>
    </row>
    <row r="37" spans="1:18" s="8" customFormat="1" ht="27" customHeight="1" thickBot="1" x14ac:dyDescent="0.3">
      <c r="A37" s="217" t="str">
        <f>CONCATENATE("Bitte den Gesamtbetrag von &gt;&gt;   ",R37,"   &lt;&lt; unter Angabe des Klubnamens überweisen an:")</f>
        <v>Bitte den Gesamtbetrag von &gt;&gt;   15,00 €   &lt;&lt; unter Angabe des Klubnamens überweisen an: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9"/>
      <c r="Q37" s="73">
        <f>MAX(A10,A13,A16,A19)*7.5</f>
        <v>15</v>
      </c>
      <c r="R37" s="74" t="str">
        <f>TEXT(Q37,"#.##0,00 €")</f>
        <v>15,00 €</v>
      </c>
    </row>
    <row r="38" spans="1:18" s="9" customFormat="1" ht="27" customHeight="1" thickBot="1" x14ac:dyDescent="0.3">
      <c r="A38" s="223" t="s">
        <v>65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5"/>
    </row>
    <row r="39" spans="1:18" s="9" customFormat="1" ht="21" customHeight="1" thickBot="1" x14ac:dyDescent="0.3">
      <c r="A39" s="208" t="s">
        <v>20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10"/>
    </row>
    <row r="40" spans="1:18" s="8" customFormat="1" ht="21" customHeight="1" x14ac:dyDescent="0.25">
      <c r="A40" s="169" t="str">
        <f>IF(Eingabe!D33&lt;&gt;"",Eingabe!D33,"")</f>
        <v/>
      </c>
      <c r="B40" s="170"/>
      <c r="C40" s="167" t="str">
        <f>IF(Eingabe!D30&lt;&gt;"",Eingabe!D30,"")</f>
        <v>Holzmann Sepp</v>
      </c>
      <c r="D40" s="167"/>
      <c r="E40" s="167"/>
      <c r="F40" s="167"/>
      <c r="G40" s="167" t="str">
        <f>IF(Eingabe!D31&lt;&gt;"",Eingabe!D31,"")</f>
        <v>EMail1</v>
      </c>
      <c r="H40" s="167"/>
      <c r="I40" s="167"/>
      <c r="J40" s="167"/>
      <c r="K40" s="167" t="str">
        <f>IF(Eingabe!D32&lt;&gt;"",Eingabe!D32,"")</f>
        <v/>
      </c>
      <c r="L40" s="167"/>
      <c r="M40" s="167"/>
      <c r="N40" s="167"/>
      <c r="O40" s="185"/>
    </row>
    <row r="41" spans="1:18" s="9" customFormat="1" ht="12" customHeight="1" thickBot="1" x14ac:dyDescent="0.3">
      <c r="A41" s="171" t="s">
        <v>19</v>
      </c>
      <c r="B41" s="168"/>
      <c r="C41" s="168" t="s">
        <v>8</v>
      </c>
      <c r="D41" s="168"/>
      <c r="E41" s="168"/>
      <c r="F41" s="168"/>
      <c r="G41" s="168" t="s">
        <v>24</v>
      </c>
      <c r="H41" s="168"/>
      <c r="I41" s="168"/>
      <c r="J41" s="168"/>
      <c r="K41" s="168" t="s">
        <v>15</v>
      </c>
      <c r="L41" s="168"/>
      <c r="M41" s="168"/>
      <c r="N41" s="168"/>
      <c r="O41" s="186"/>
    </row>
    <row r="42" spans="1:18" s="8" customFormat="1" ht="13.8" x14ac:dyDescent="0.25"/>
    <row r="43" spans="1:18" s="8" customFormat="1" ht="13.8" x14ac:dyDescent="0.25"/>
    <row r="44" spans="1:18" s="8" customFormat="1" ht="13.8" x14ac:dyDescent="0.25"/>
    <row r="45" spans="1:18" s="8" customFormat="1" ht="13.8" x14ac:dyDescent="0.25"/>
    <row r="46" spans="1:18" s="8" customFormat="1" ht="13.8" x14ac:dyDescent="0.25"/>
    <row r="47" spans="1:18" s="8" customFormat="1" ht="13.8" x14ac:dyDescent="0.25"/>
    <row r="48" spans="1:18" s="8" customFormat="1" ht="13.8" x14ac:dyDescent="0.25"/>
    <row r="49" s="8" customFormat="1" ht="13.8" x14ac:dyDescent="0.25"/>
    <row r="50" s="8" customFormat="1" ht="13.8" x14ac:dyDescent="0.25"/>
    <row r="51" s="8" customFormat="1" ht="13.8" x14ac:dyDescent="0.25"/>
    <row r="52" s="8" customFormat="1" ht="13.8" x14ac:dyDescent="0.25"/>
    <row r="53" s="8" customFormat="1" ht="13.8" x14ac:dyDescent="0.25"/>
    <row r="54" s="8" customFormat="1" ht="13.8" x14ac:dyDescent="0.25"/>
    <row r="55" s="8" customFormat="1" ht="13.8" x14ac:dyDescent="0.25"/>
    <row r="56" s="8" customFormat="1" ht="13.8" x14ac:dyDescent="0.25"/>
    <row r="57" s="8" customFormat="1" ht="13.8" x14ac:dyDescent="0.25"/>
    <row r="58" s="8" customFormat="1" ht="13.8" x14ac:dyDescent="0.25"/>
    <row r="59" s="8" customFormat="1" ht="13.8" x14ac:dyDescent="0.25"/>
    <row r="60" s="8" customFormat="1" ht="13.8" x14ac:dyDescent="0.25"/>
    <row r="61" s="8" customFormat="1" ht="13.8" x14ac:dyDescent="0.25"/>
    <row r="62" s="8" customFormat="1" ht="13.8" x14ac:dyDescent="0.25"/>
    <row r="63" s="8" customFormat="1" ht="13.8" x14ac:dyDescent="0.25"/>
    <row r="64" s="8" customFormat="1" ht="13.8" x14ac:dyDescent="0.25"/>
    <row r="65" s="8" customFormat="1" ht="13.8" x14ac:dyDescent="0.25"/>
    <row r="66" s="8" customFormat="1" ht="13.8" x14ac:dyDescent="0.25"/>
    <row r="67" s="8" customFormat="1" ht="13.8" x14ac:dyDescent="0.25"/>
    <row r="68" s="8" customFormat="1" ht="13.8" x14ac:dyDescent="0.25"/>
    <row r="69" s="8" customFormat="1" ht="13.8" x14ac:dyDescent="0.25"/>
    <row r="70" s="8" customFormat="1" ht="13.8" x14ac:dyDescent="0.25"/>
    <row r="71" s="8" customFormat="1" ht="13.8" x14ac:dyDescent="0.25"/>
    <row r="72" s="8" customFormat="1" ht="13.8" x14ac:dyDescent="0.25"/>
    <row r="73" s="8" customFormat="1" ht="13.8" x14ac:dyDescent="0.25"/>
    <row r="74" s="8" customFormat="1" ht="13.8" x14ac:dyDescent="0.25"/>
    <row r="75" s="8" customFormat="1" ht="13.8" x14ac:dyDescent="0.25"/>
    <row r="76" s="8" customFormat="1" ht="13.8" x14ac:dyDescent="0.25"/>
    <row r="77" s="8" customFormat="1" ht="13.8" x14ac:dyDescent="0.25"/>
    <row r="78" s="8" customFormat="1" ht="13.8" x14ac:dyDescent="0.25"/>
    <row r="79" s="8" customFormat="1" ht="13.8" x14ac:dyDescent="0.25"/>
    <row r="80" s="8" customFormat="1" ht="13.8" x14ac:dyDescent="0.25"/>
    <row r="81" s="8" customFormat="1" ht="13.8" x14ac:dyDescent="0.25"/>
    <row r="82" s="8" customFormat="1" ht="13.8" x14ac:dyDescent="0.25"/>
    <row r="83" s="8" customFormat="1" ht="13.8" x14ac:dyDescent="0.25"/>
    <row r="84" s="8" customFormat="1" ht="13.8" x14ac:dyDescent="0.25"/>
    <row r="85" s="8" customFormat="1" ht="13.8" x14ac:dyDescent="0.25"/>
    <row r="86" s="8" customFormat="1" ht="13.8" x14ac:dyDescent="0.25"/>
    <row r="87" s="8" customFormat="1" ht="13.8" x14ac:dyDescent="0.25"/>
    <row r="88" s="8" customFormat="1" ht="13.8" x14ac:dyDescent="0.25"/>
    <row r="89" s="8" customFormat="1" ht="13.8" x14ac:dyDescent="0.25"/>
    <row r="90" s="8" customFormat="1" ht="13.8" x14ac:dyDescent="0.25"/>
    <row r="91" s="8" customFormat="1" ht="13.8" x14ac:dyDescent="0.25"/>
    <row r="92" s="8" customFormat="1" ht="13.8" x14ac:dyDescent="0.25"/>
    <row r="93" s="8" customFormat="1" ht="13.8" x14ac:dyDescent="0.25"/>
    <row r="94" s="8" customFormat="1" ht="13.8" x14ac:dyDescent="0.25"/>
    <row r="95" s="8" customFormat="1" ht="13.8" x14ac:dyDescent="0.25"/>
    <row r="96" s="8" customFormat="1" ht="13.8" x14ac:dyDescent="0.25"/>
    <row r="97" s="8" customFormat="1" ht="13.8" x14ac:dyDescent="0.25"/>
    <row r="98" s="8" customFormat="1" ht="13.8" x14ac:dyDescent="0.25"/>
    <row r="99" s="8" customFormat="1" ht="13.8" x14ac:dyDescent="0.25"/>
    <row r="100" s="8" customFormat="1" ht="13.8" x14ac:dyDescent="0.25"/>
    <row r="101" s="8" customFormat="1" ht="13.8" x14ac:dyDescent="0.25"/>
    <row r="102" s="8" customFormat="1" ht="13.8" x14ac:dyDescent="0.25"/>
    <row r="103" s="8" customFormat="1" ht="13.8" x14ac:dyDescent="0.25"/>
    <row r="104" s="8" customFormat="1" ht="13.8" x14ac:dyDescent="0.25"/>
    <row r="105" s="8" customFormat="1" ht="13.8" x14ac:dyDescent="0.25"/>
    <row r="106" s="8" customFormat="1" ht="13.8" x14ac:dyDescent="0.25"/>
    <row r="107" s="8" customFormat="1" ht="13.8" x14ac:dyDescent="0.25"/>
    <row r="108" s="8" customFormat="1" ht="13.8" x14ac:dyDescent="0.25"/>
    <row r="109" s="8" customFormat="1" ht="13.8" x14ac:dyDescent="0.25"/>
    <row r="110" s="8" customFormat="1" ht="13.8" x14ac:dyDescent="0.25"/>
    <row r="111" s="8" customFormat="1" ht="13.8" x14ac:dyDescent="0.25"/>
    <row r="112" s="8" customFormat="1" ht="13.8" x14ac:dyDescent="0.25"/>
    <row r="113" s="8" customFormat="1" ht="13.8" x14ac:dyDescent="0.25"/>
    <row r="114" s="8" customFormat="1" ht="13.8" x14ac:dyDescent="0.25"/>
    <row r="115" s="8" customFormat="1" ht="13.8" x14ac:dyDescent="0.25"/>
    <row r="116" s="8" customFormat="1" ht="13.8" x14ac:dyDescent="0.25"/>
    <row r="117" s="8" customFormat="1" ht="13.8" x14ac:dyDescent="0.25"/>
    <row r="118" s="8" customFormat="1" ht="13.8" x14ac:dyDescent="0.25"/>
    <row r="119" s="8" customFormat="1" ht="13.8" x14ac:dyDescent="0.25"/>
    <row r="120" s="8" customFormat="1" ht="13.8" x14ac:dyDescent="0.25"/>
    <row r="121" s="8" customFormat="1" ht="13.8" x14ac:dyDescent="0.25"/>
    <row r="122" s="8" customFormat="1" ht="13.8" x14ac:dyDescent="0.25"/>
    <row r="123" s="8" customFormat="1" ht="13.8" x14ac:dyDescent="0.25"/>
    <row r="124" s="8" customFormat="1" ht="13.8" x14ac:dyDescent="0.25"/>
    <row r="125" s="8" customFormat="1" ht="13.8" x14ac:dyDescent="0.25"/>
    <row r="126" s="8" customFormat="1" ht="13.8" x14ac:dyDescent="0.25"/>
    <row r="127" s="8" customFormat="1" ht="13.8" x14ac:dyDescent="0.25"/>
    <row r="128" s="8" customFormat="1" ht="13.8" x14ac:dyDescent="0.25"/>
    <row r="129" s="8" customFormat="1" ht="13.8" x14ac:dyDescent="0.25"/>
    <row r="130" s="8" customFormat="1" ht="13.8" x14ac:dyDescent="0.25"/>
    <row r="131" s="8" customFormat="1" ht="13.8" x14ac:dyDescent="0.25"/>
    <row r="132" s="8" customFormat="1" ht="13.8" x14ac:dyDescent="0.25"/>
    <row r="133" s="8" customFormat="1" ht="13.8" x14ac:dyDescent="0.25"/>
    <row r="134" s="8" customFormat="1" ht="13.8" x14ac:dyDescent="0.25"/>
    <row r="135" s="8" customFormat="1" ht="13.8" x14ac:dyDescent="0.25"/>
    <row r="136" s="8" customFormat="1" ht="13.8" x14ac:dyDescent="0.25"/>
    <row r="137" s="8" customFormat="1" ht="13.8" x14ac:dyDescent="0.25"/>
    <row r="138" s="8" customFormat="1" ht="13.8" x14ac:dyDescent="0.25"/>
    <row r="139" s="8" customFormat="1" ht="13.8" x14ac:dyDescent="0.25"/>
    <row r="140" s="8" customFormat="1" ht="13.8" x14ac:dyDescent="0.25"/>
    <row r="141" s="8" customFormat="1" ht="13.8" x14ac:dyDescent="0.25"/>
    <row r="142" s="8" customFormat="1" ht="13.8" x14ac:dyDescent="0.25"/>
    <row r="143" s="8" customFormat="1" ht="13.8" x14ac:dyDescent="0.25"/>
    <row r="144" s="8" customFormat="1" ht="13.8" x14ac:dyDescent="0.25"/>
    <row r="145" s="8" customFormat="1" ht="13.8" x14ac:dyDescent="0.25"/>
    <row r="146" s="8" customFormat="1" ht="13.8" x14ac:dyDescent="0.25"/>
    <row r="147" s="8" customFormat="1" ht="13.8" x14ac:dyDescent="0.25"/>
    <row r="148" s="8" customFormat="1" ht="13.8" x14ac:dyDescent="0.25"/>
    <row r="149" s="8" customFormat="1" ht="13.8" x14ac:dyDescent="0.25"/>
    <row r="150" s="8" customFormat="1" ht="13.8" x14ac:dyDescent="0.25"/>
    <row r="151" s="8" customFormat="1" ht="13.8" x14ac:dyDescent="0.25"/>
    <row r="152" s="8" customFormat="1" ht="13.8" x14ac:dyDescent="0.25"/>
    <row r="153" s="8" customFormat="1" ht="13.8" x14ac:dyDescent="0.25"/>
    <row r="154" s="8" customFormat="1" ht="13.8" x14ac:dyDescent="0.25"/>
    <row r="155" s="8" customFormat="1" ht="13.8" x14ac:dyDescent="0.25"/>
    <row r="156" s="8" customFormat="1" ht="13.8" x14ac:dyDescent="0.25"/>
    <row r="157" s="8" customFormat="1" ht="13.8" x14ac:dyDescent="0.25"/>
    <row r="158" s="8" customFormat="1" ht="13.8" x14ac:dyDescent="0.25"/>
    <row r="159" s="8" customFormat="1" ht="13.8" x14ac:dyDescent="0.25"/>
    <row r="160" s="8" customFormat="1" ht="13.8" x14ac:dyDescent="0.25"/>
    <row r="161" s="8" customFormat="1" ht="13.8" x14ac:dyDescent="0.25"/>
    <row r="162" s="8" customFormat="1" ht="13.8" x14ac:dyDescent="0.25"/>
    <row r="163" s="8" customFormat="1" ht="13.8" x14ac:dyDescent="0.25"/>
    <row r="164" s="8" customFormat="1" ht="13.8" x14ac:dyDescent="0.25"/>
    <row r="165" s="8" customFormat="1" ht="13.8" x14ac:dyDescent="0.25"/>
    <row r="166" s="8" customFormat="1" ht="13.8" x14ac:dyDescent="0.25"/>
    <row r="167" s="8" customFormat="1" ht="13.8" x14ac:dyDescent="0.25"/>
    <row r="168" s="8" customFormat="1" ht="13.8" x14ac:dyDescent="0.25"/>
    <row r="169" s="8" customFormat="1" ht="13.8" x14ac:dyDescent="0.25"/>
    <row r="170" s="8" customFormat="1" ht="13.8" x14ac:dyDescent="0.25"/>
    <row r="171" s="8" customFormat="1" ht="13.8" x14ac:dyDescent="0.25"/>
    <row r="172" s="8" customFormat="1" ht="13.8" x14ac:dyDescent="0.25"/>
    <row r="173" s="8" customFormat="1" ht="13.8" x14ac:dyDescent="0.25"/>
    <row r="174" s="8" customFormat="1" ht="13.8" x14ac:dyDescent="0.25"/>
    <row r="175" s="8" customFormat="1" ht="13.8" x14ac:dyDescent="0.25"/>
    <row r="176" s="8" customFormat="1" ht="13.8" x14ac:dyDescent="0.25"/>
    <row r="177" s="8" customFormat="1" ht="13.8" x14ac:dyDescent="0.25"/>
    <row r="178" s="8" customFormat="1" ht="13.8" x14ac:dyDescent="0.25"/>
    <row r="179" s="8" customFormat="1" ht="13.8" x14ac:dyDescent="0.25"/>
    <row r="180" s="8" customFormat="1" ht="13.8" x14ac:dyDescent="0.25"/>
  </sheetData>
  <sheetProtection algorithmName="SHA-512" hashValue="kbuoPSgl/O8YFYRy79t5MD8AXrdoWXaQs8gGtun+ed7IOmAxka5Vakzr8A5ixYXUocjyhdIg5ejm1zAdiRRXUg==" saltValue="L8SjcllOZSC59WKADVg/Zw==" spinCount="100000" sheet="1" objects="1" scenarios="1" selectLockedCells="1"/>
  <mergeCells count="113">
    <mergeCell ref="B26:E26"/>
    <mergeCell ref="L25:O25"/>
    <mergeCell ref="B22:E22"/>
    <mergeCell ref="B25:E25"/>
    <mergeCell ref="B24:E24"/>
    <mergeCell ref="B23:E23"/>
    <mergeCell ref="F26:H26"/>
    <mergeCell ref="I26:K26"/>
    <mergeCell ref="L26:O26"/>
    <mergeCell ref="L22:O22"/>
    <mergeCell ref="F15:G15"/>
    <mergeCell ref="I24:K24"/>
    <mergeCell ref="I25:K25"/>
    <mergeCell ref="F22:H22"/>
    <mergeCell ref="I22:K22"/>
    <mergeCell ref="A21:O21"/>
    <mergeCell ref="I23:K23"/>
    <mergeCell ref="J18:L18"/>
    <mergeCell ref="F18:G18"/>
    <mergeCell ref="H18:I18"/>
    <mergeCell ref="M18:N18"/>
    <mergeCell ref="A17:D17"/>
    <mergeCell ref="E17:O17"/>
    <mergeCell ref="A20:D20"/>
    <mergeCell ref="E20:O20"/>
    <mergeCell ref="M16:N16"/>
    <mergeCell ref="F13:G13"/>
    <mergeCell ref="H15:I15"/>
    <mergeCell ref="H13:I13"/>
    <mergeCell ref="J13:L13"/>
    <mergeCell ref="J15:L15"/>
    <mergeCell ref="K8:O8"/>
    <mergeCell ref="C8:J8"/>
    <mergeCell ref="F10:G10"/>
    <mergeCell ref="C15:E15"/>
    <mergeCell ref="H9:I9"/>
    <mergeCell ref="H10:I10"/>
    <mergeCell ref="J10:L10"/>
    <mergeCell ref="M9:N9"/>
    <mergeCell ref="M15:N15"/>
    <mergeCell ref="M13:N13"/>
    <mergeCell ref="H12:I12"/>
    <mergeCell ref="J12:L12"/>
    <mergeCell ref="M12:N12"/>
    <mergeCell ref="E11:O11"/>
    <mergeCell ref="A11:D11"/>
    <mergeCell ref="A14:D14"/>
    <mergeCell ref="E14:O14"/>
    <mergeCell ref="C12:E12"/>
    <mergeCell ref="F12:G12"/>
    <mergeCell ref="C1:M1"/>
    <mergeCell ref="C2:M2"/>
    <mergeCell ref="C4:M4"/>
    <mergeCell ref="C3:M3"/>
    <mergeCell ref="M10:N10"/>
    <mergeCell ref="C18:E18"/>
    <mergeCell ref="A39:O39"/>
    <mergeCell ref="J36:L36"/>
    <mergeCell ref="B35:G35"/>
    <mergeCell ref="H35:I35"/>
    <mergeCell ref="J35:O35"/>
    <mergeCell ref="D36:G36"/>
    <mergeCell ref="H36:I36"/>
    <mergeCell ref="M36:N36"/>
    <mergeCell ref="A37:O37"/>
    <mergeCell ref="F9:G9"/>
    <mergeCell ref="C13:E13"/>
    <mergeCell ref="C10:E10"/>
    <mergeCell ref="A38:O38"/>
    <mergeCell ref="L24:O24"/>
    <mergeCell ref="L23:O23"/>
    <mergeCell ref="F25:H25"/>
    <mergeCell ref="F24:H24"/>
    <mergeCell ref="F23:H23"/>
    <mergeCell ref="A5:G5"/>
    <mergeCell ref="H5:I5"/>
    <mergeCell ref="C9:E9"/>
    <mergeCell ref="A8:B8"/>
    <mergeCell ref="A6:O6"/>
    <mergeCell ref="A7:O7"/>
    <mergeCell ref="J9:L9"/>
    <mergeCell ref="N5:O5"/>
    <mergeCell ref="J5:M5"/>
    <mergeCell ref="C40:F40"/>
    <mergeCell ref="C41:F41"/>
    <mergeCell ref="A40:B40"/>
    <mergeCell ref="A41:B41"/>
    <mergeCell ref="A27:O27"/>
    <mergeCell ref="A28:O28"/>
    <mergeCell ref="A29:O29"/>
    <mergeCell ref="A30:O30"/>
    <mergeCell ref="J33:L33"/>
    <mergeCell ref="A31:O31"/>
    <mergeCell ref="G40:J40"/>
    <mergeCell ref="G41:J41"/>
    <mergeCell ref="K40:O40"/>
    <mergeCell ref="K41:O41"/>
    <mergeCell ref="A34:I34"/>
    <mergeCell ref="M33:N33"/>
    <mergeCell ref="D33:G33"/>
    <mergeCell ref="H33:I33"/>
    <mergeCell ref="B32:G32"/>
    <mergeCell ref="J32:O32"/>
    <mergeCell ref="H32:I32"/>
    <mergeCell ref="C19:E19"/>
    <mergeCell ref="F19:G19"/>
    <mergeCell ref="H19:I19"/>
    <mergeCell ref="J19:L19"/>
    <mergeCell ref="M19:N19"/>
    <mergeCell ref="C16:E16"/>
    <mergeCell ref="F16:G16"/>
    <mergeCell ref="H16:I16"/>
    <mergeCell ref="J16:L16"/>
  </mergeCells>
  <phoneticPr fontId="0" type="noConversion"/>
  <printOptions horizontalCentered="1"/>
  <pageMargins left="0" right="0" top="0.19685039370078741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13"/>
  <sheetViews>
    <sheetView workbookViewId="0">
      <selection activeCell="F6" sqref="F6"/>
    </sheetView>
  </sheetViews>
  <sheetFormatPr baseColWidth="10" defaultColWidth="11.44140625" defaultRowHeight="21" customHeight="1" x14ac:dyDescent="0.25"/>
  <cols>
    <col min="1" max="1" width="15" style="4" customWidth="1"/>
    <col min="2" max="16384" width="11.44140625" style="1"/>
  </cols>
  <sheetData>
    <row r="1" spans="1:1" s="2" customFormat="1" ht="21" customHeight="1" x14ac:dyDescent="0.25">
      <c r="A1" s="4" t="s">
        <v>35</v>
      </c>
    </row>
    <row r="2" spans="1:1" ht="21" customHeight="1" x14ac:dyDescent="0.25">
      <c r="A2" s="13" t="s">
        <v>63</v>
      </c>
    </row>
    <row r="3" spans="1:1" ht="21" customHeight="1" x14ac:dyDescent="0.25">
      <c r="A3" s="13" t="s">
        <v>64</v>
      </c>
    </row>
    <row r="4" spans="1:1" ht="21" customHeight="1" x14ac:dyDescent="0.25">
      <c r="A4" s="13"/>
    </row>
    <row r="5" spans="1:1" ht="21" customHeight="1" x14ac:dyDescent="0.25">
      <c r="A5" s="13"/>
    </row>
    <row r="6" spans="1:1" ht="21" customHeight="1" x14ac:dyDescent="0.25">
      <c r="A6" s="13"/>
    </row>
    <row r="7" spans="1:1" ht="21" customHeight="1" x14ac:dyDescent="0.25">
      <c r="A7" s="13"/>
    </row>
    <row r="8" spans="1:1" ht="21" customHeight="1" x14ac:dyDescent="0.25">
      <c r="A8" s="13"/>
    </row>
    <row r="9" spans="1:1" ht="21" customHeight="1" x14ac:dyDescent="0.25">
      <c r="A9" s="13"/>
    </row>
    <row r="10" spans="1:1" ht="21" customHeight="1" x14ac:dyDescent="0.25">
      <c r="A10" s="13"/>
    </row>
    <row r="11" spans="1:1" ht="21" customHeight="1" x14ac:dyDescent="0.25">
      <c r="A11" s="13"/>
    </row>
    <row r="12" spans="1:1" ht="21" customHeight="1" x14ac:dyDescent="0.25">
      <c r="A12" s="13"/>
    </row>
    <row r="13" spans="1:1" ht="21" customHeight="1" x14ac:dyDescent="0.25">
      <c r="A13" s="13"/>
    </row>
  </sheetData>
  <sheetProtection password="DF2F" sheet="1" objects="1" scenarios="1" selectLockedCells="1"/>
  <phoneticPr fontId="0" type="noConversion"/>
  <printOptions horizontalCentered="1"/>
  <pageMargins left="0.39370078740157483" right="0.39370078740157483" top="0.39370078740157483" bottom="0.43307086614173229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A1:A3"/>
  <sheetViews>
    <sheetView workbookViewId="0">
      <selection activeCell="B7" sqref="B7"/>
    </sheetView>
  </sheetViews>
  <sheetFormatPr baseColWidth="10" defaultColWidth="11.44140625" defaultRowHeight="21" customHeight="1" x14ac:dyDescent="0.25"/>
  <cols>
    <col min="1" max="1" width="25.5546875" style="3" customWidth="1"/>
    <col min="2" max="16384" width="11.44140625" style="1"/>
  </cols>
  <sheetData>
    <row r="1" spans="1:1" s="2" customFormat="1" ht="21" customHeight="1" x14ac:dyDescent="0.25">
      <c r="A1" s="4" t="s">
        <v>34</v>
      </c>
    </row>
    <row r="2" spans="1:1" ht="21" customHeight="1" x14ac:dyDescent="0.25">
      <c r="A2" s="3" t="s">
        <v>5</v>
      </c>
    </row>
    <row r="3" spans="1:1" ht="21" customHeight="1" x14ac:dyDescent="0.25">
      <c r="A3" s="3" t="s">
        <v>33</v>
      </c>
    </row>
  </sheetData>
  <sheetProtection algorithmName="SHA-512" hashValue="uJa4t7jHLX4iWZuAizwhLVm9OGhIljcL/8/ptirFpsUTzt/2gQkjnJK0QQZUlpffP8ipb/bZ/8538WsRcnx2oA==" saltValue="mIxAbTgZ9v6B7i56fAp6xg==" spinCount="100000" sheet="1" objects="1" scenarios="1" selectLockedCells="1"/>
  <phoneticPr fontId="0" type="noConversion"/>
  <printOptions horizontalCentered="1"/>
  <pageMargins left="0.39370078740157483" right="0.39370078740157483" top="0.39370078740157483" bottom="0.43307086614173229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/>
  <dimension ref="A1:A13"/>
  <sheetViews>
    <sheetView workbookViewId="0">
      <selection activeCell="A6" sqref="A6"/>
    </sheetView>
  </sheetViews>
  <sheetFormatPr baseColWidth="10" defaultColWidth="11.44140625" defaultRowHeight="21" customHeight="1" x14ac:dyDescent="0.25"/>
  <cols>
    <col min="1" max="1" width="17.5546875" style="3" customWidth="1"/>
    <col min="2" max="16384" width="11.44140625" style="1"/>
  </cols>
  <sheetData>
    <row r="1" spans="1:1" s="2" customFormat="1" ht="21" customHeight="1" x14ac:dyDescent="0.25">
      <c r="A1" s="4" t="s">
        <v>38</v>
      </c>
    </row>
    <row r="2" spans="1:1" ht="21" customHeight="1" x14ac:dyDescent="0.25">
      <c r="A2" s="14" t="s">
        <v>42</v>
      </c>
    </row>
    <row r="3" spans="1:1" ht="21" customHeight="1" x14ac:dyDescent="0.25">
      <c r="A3" s="14">
        <v>10</v>
      </c>
    </row>
    <row r="4" spans="1:1" ht="21" customHeight="1" x14ac:dyDescent="0.25">
      <c r="A4" s="14">
        <v>11</v>
      </c>
    </row>
    <row r="5" spans="1:1" ht="21" customHeight="1" x14ac:dyDescent="0.25">
      <c r="A5" s="14">
        <v>12</v>
      </c>
    </row>
    <row r="6" spans="1:1" ht="21" customHeight="1" x14ac:dyDescent="0.25">
      <c r="A6" s="14">
        <v>13</v>
      </c>
    </row>
    <row r="7" spans="1:1" ht="21" customHeight="1" x14ac:dyDescent="0.25">
      <c r="A7" s="14">
        <v>14</v>
      </c>
    </row>
    <row r="8" spans="1:1" ht="21" customHeight="1" x14ac:dyDescent="0.25">
      <c r="A8" s="14">
        <v>15</v>
      </c>
    </row>
    <row r="9" spans="1:1" ht="21" customHeight="1" x14ac:dyDescent="0.25">
      <c r="A9" s="14">
        <v>16</v>
      </c>
    </row>
    <row r="10" spans="1:1" ht="21" customHeight="1" x14ac:dyDescent="0.25">
      <c r="A10" s="14"/>
    </row>
    <row r="11" spans="1:1" ht="21" customHeight="1" x14ac:dyDescent="0.25">
      <c r="A11" s="14"/>
    </row>
    <row r="12" spans="1:1" ht="21" customHeight="1" x14ac:dyDescent="0.25">
      <c r="A12" s="14"/>
    </row>
    <row r="13" spans="1:1" ht="21" customHeight="1" x14ac:dyDescent="0.25">
      <c r="A13" s="14"/>
    </row>
  </sheetData>
  <sheetProtection algorithmName="SHA-512" hashValue="GQKKPW55TVIp48QD69VoAtmDXJ4eujuPfibHtDbcD5+AvPm4G7rV81EoRuAcifMSusT/kaQLaxL+yJOTOrlYOA==" saltValue="mSwrdHhjSy9iDUObZgUGOQ==" spinCount="100000" sheet="1" objects="1" scenarios="1" selectLockedCells="1"/>
  <phoneticPr fontId="0" type="noConversion"/>
  <printOptions horizontalCentered="1"/>
  <pageMargins left="0.39370078740157483" right="0.39370078740157483" top="0.39370078740157483" bottom="0.43307086614173229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A14"/>
  <sheetViews>
    <sheetView workbookViewId="0">
      <selection activeCell="E19" sqref="E19"/>
    </sheetView>
  </sheetViews>
  <sheetFormatPr baseColWidth="10" defaultColWidth="11.44140625" defaultRowHeight="21" customHeight="1" x14ac:dyDescent="0.25"/>
  <cols>
    <col min="1" max="1" width="17.5546875" style="3" customWidth="1"/>
    <col min="2" max="16384" width="11.44140625" style="1"/>
  </cols>
  <sheetData>
    <row r="1" spans="1:1" s="2" customFormat="1" ht="21" customHeight="1" x14ac:dyDescent="0.25">
      <c r="A1" s="4" t="s">
        <v>39</v>
      </c>
    </row>
    <row r="2" spans="1:1" ht="21" customHeight="1" x14ac:dyDescent="0.25">
      <c r="A2" s="14" t="s">
        <v>40</v>
      </c>
    </row>
    <row r="3" spans="1:1" ht="21" customHeight="1" x14ac:dyDescent="0.25">
      <c r="A3" s="14" t="s">
        <v>41</v>
      </c>
    </row>
    <row r="4" spans="1:1" ht="21" customHeight="1" x14ac:dyDescent="0.25">
      <c r="A4" s="14">
        <v>10</v>
      </c>
    </row>
    <row r="5" spans="1:1" ht="21" customHeight="1" x14ac:dyDescent="0.25">
      <c r="A5" s="14">
        <v>15</v>
      </c>
    </row>
    <row r="6" spans="1:1" ht="21" customHeight="1" x14ac:dyDescent="0.25">
      <c r="A6" s="14">
        <v>20</v>
      </c>
    </row>
    <row r="7" spans="1:1" ht="21" customHeight="1" x14ac:dyDescent="0.25">
      <c r="A7" s="14">
        <v>25</v>
      </c>
    </row>
    <row r="8" spans="1:1" ht="21" customHeight="1" x14ac:dyDescent="0.25">
      <c r="A8" s="14">
        <v>30</v>
      </c>
    </row>
    <row r="9" spans="1:1" ht="21" customHeight="1" x14ac:dyDescent="0.25">
      <c r="A9" s="14">
        <v>35</v>
      </c>
    </row>
    <row r="10" spans="1:1" ht="21" customHeight="1" x14ac:dyDescent="0.25">
      <c r="A10" s="14">
        <v>40</v>
      </c>
    </row>
    <row r="11" spans="1:1" ht="21" customHeight="1" x14ac:dyDescent="0.25">
      <c r="A11" s="14">
        <v>45</v>
      </c>
    </row>
    <row r="12" spans="1:1" ht="21" customHeight="1" x14ac:dyDescent="0.25">
      <c r="A12" s="14">
        <v>50</v>
      </c>
    </row>
    <row r="13" spans="1:1" ht="21" customHeight="1" x14ac:dyDescent="0.25">
      <c r="A13" s="14">
        <v>55</v>
      </c>
    </row>
    <row r="14" spans="1:1" ht="21" customHeight="1" x14ac:dyDescent="0.25">
      <c r="A14" s="14" t="s">
        <v>40</v>
      </c>
    </row>
  </sheetData>
  <sheetProtection password="DF2F" sheet="1" objects="1" scenarios="1" selectLockedCells="1"/>
  <phoneticPr fontId="0" type="noConversion"/>
  <printOptions horizontalCentered="1"/>
  <pageMargins left="0.39370078740157483" right="0.39370078740157483" top="0.39370078740157483" bottom="0.43307086614173229" header="0.51181102362204722" footer="0.51181102362204722"/>
  <pageSetup paperSize="9" orientation="landscape" r:id="rId1"/>
  <headerFooter alignWithMargins="0"/>
  <ignoredErrors>
    <ignoredError sqref="A2:A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A14"/>
  <sheetViews>
    <sheetView workbookViewId="0">
      <selection activeCell="A4" sqref="A4"/>
    </sheetView>
  </sheetViews>
  <sheetFormatPr baseColWidth="10" defaultColWidth="11.44140625" defaultRowHeight="21" customHeight="1" x14ac:dyDescent="0.25"/>
  <cols>
    <col min="1" max="1" width="25.5546875" style="3" customWidth="1"/>
    <col min="2" max="16384" width="11.44140625" style="1"/>
  </cols>
  <sheetData>
    <row r="1" spans="1:1" s="2" customFormat="1" ht="21" customHeight="1" x14ac:dyDescent="0.25">
      <c r="A1" s="4" t="s">
        <v>43</v>
      </c>
    </row>
    <row r="2" spans="1:1" ht="21" customHeight="1" x14ac:dyDescent="0.25">
      <c r="A2" s="14" t="s">
        <v>51</v>
      </c>
    </row>
    <row r="3" spans="1:1" ht="21" customHeight="1" x14ac:dyDescent="0.25">
      <c r="A3" s="14" t="s">
        <v>52</v>
      </c>
    </row>
    <row r="4" spans="1:1" ht="21" customHeight="1" x14ac:dyDescent="0.25">
      <c r="A4" s="14"/>
    </row>
    <row r="5" spans="1:1" ht="21" customHeight="1" x14ac:dyDescent="0.25">
      <c r="A5" s="14"/>
    </row>
    <row r="6" spans="1:1" ht="21" customHeight="1" x14ac:dyDescent="0.25">
      <c r="A6" s="14"/>
    </row>
    <row r="7" spans="1:1" ht="21" customHeight="1" x14ac:dyDescent="0.25">
      <c r="A7" s="14"/>
    </row>
    <row r="8" spans="1:1" ht="21" customHeight="1" x14ac:dyDescent="0.25">
      <c r="A8" s="14"/>
    </row>
    <row r="9" spans="1:1" ht="21" customHeight="1" x14ac:dyDescent="0.25">
      <c r="A9" s="14"/>
    </row>
    <row r="10" spans="1:1" ht="21" customHeight="1" x14ac:dyDescent="0.25">
      <c r="A10" s="14"/>
    </row>
    <row r="11" spans="1:1" ht="21" customHeight="1" x14ac:dyDescent="0.25">
      <c r="A11" s="14"/>
    </row>
    <row r="12" spans="1:1" ht="21" customHeight="1" x14ac:dyDescent="0.25">
      <c r="A12" s="14"/>
    </row>
    <row r="13" spans="1:1" ht="21" customHeight="1" x14ac:dyDescent="0.25">
      <c r="A13" s="14"/>
    </row>
    <row r="14" spans="1:1" ht="21" customHeight="1" x14ac:dyDescent="0.25">
      <c r="A14" s="14"/>
    </row>
  </sheetData>
  <sheetProtection password="DF2F" sheet="1" objects="1" scenarios="1" selectLockedCells="1"/>
  <phoneticPr fontId="0" type="noConversion"/>
  <printOptions horizontalCentered="1"/>
  <pageMargins left="0.39370078740157483" right="0.39370078740157483" top="0.39370078740157483" bottom="0.43307086614173229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A1:A15"/>
  <sheetViews>
    <sheetView workbookViewId="0">
      <selection activeCell="B13" sqref="B13"/>
    </sheetView>
  </sheetViews>
  <sheetFormatPr baseColWidth="10" defaultColWidth="11.44140625" defaultRowHeight="21" customHeight="1" x14ac:dyDescent="0.25"/>
  <cols>
    <col min="1" max="1" width="15" style="13" customWidth="1"/>
    <col min="2" max="16384" width="11.44140625" style="1"/>
  </cols>
  <sheetData>
    <row r="1" spans="1:1" s="2" customFormat="1" ht="21" customHeight="1" x14ac:dyDescent="0.25">
      <c r="A1" s="4" t="s">
        <v>35</v>
      </c>
    </row>
    <row r="2" spans="1:1" ht="21" customHeight="1" x14ac:dyDescent="0.25">
      <c r="A2" s="13" t="s">
        <v>63</v>
      </c>
    </row>
    <row r="3" spans="1:1" ht="21" customHeight="1" x14ac:dyDescent="0.25">
      <c r="A3" s="13" t="s">
        <v>64</v>
      </c>
    </row>
    <row r="4" spans="1:1" ht="21" customHeight="1" x14ac:dyDescent="0.25">
      <c r="A4" s="13" t="s">
        <v>36</v>
      </c>
    </row>
    <row r="5" spans="1:1" ht="21" customHeight="1" x14ac:dyDescent="0.25">
      <c r="A5" s="13" t="s">
        <v>37</v>
      </c>
    </row>
    <row r="6" spans="1:1" ht="21" customHeight="1" x14ac:dyDescent="0.25">
      <c r="A6" s="13" t="s">
        <v>70</v>
      </c>
    </row>
    <row r="7" spans="1:1" ht="21" customHeight="1" x14ac:dyDescent="0.25">
      <c r="A7" s="13" t="s">
        <v>71</v>
      </c>
    </row>
    <row r="8" spans="1:1" ht="21" customHeight="1" x14ac:dyDescent="0.25">
      <c r="A8" s="13" t="s">
        <v>72</v>
      </c>
    </row>
    <row r="9" spans="1:1" ht="21" customHeight="1" x14ac:dyDescent="0.25">
      <c r="A9" s="13" t="s">
        <v>73</v>
      </c>
    </row>
    <row r="10" spans="1:1" ht="21" customHeight="1" x14ac:dyDescent="0.25">
      <c r="A10" s="13" t="s">
        <v>74</v>
      </c>
    </row>
    <row r="11" spans="1:1" ht="21" customHeight="1" x14ac:dyDescent="0.25">
      <c r="A11" s="13" t="s">
        <v>75</v>
      </c>
    </row>
    <row r="12" spans="1:1" ht="21" customHeight="1" x14ac:dyDescent="0.25">
      <c r="A12" s="13" t="s">
        <v>76</v>
      </c>
    </row>
    <row r="13" spans="1:1" ht="21" customHeight="1" x14ac:dyDescent="0.25">
      <c r="A13" s="13" t="s">
        <v>77</v>
      </c>
    </row>
    <row r="14" spans="1:1" ht="21" customHeight="1" x14ac:dyDescent="0.25">
      <c r="A14" s="13" t="s">
        <v>78</v>
      </c>
    </row>
    <row r="15" spans="1:1" ht="21" customHeight="1" x14ac:dyDescent="0.25">
      <c r="A15" s="13" t="s">
        <v>79</v>
      </c>
    </row>
  </sheetData>
  <sheetProtection algorithmName="SHA-512" hashValue="QQs52Nvoj02IIdCX1tu5vN5kqzoUqv2BOzSrPZHVguVrBlFEWldG73hP02HNAwmaTYUBX9gqI3N/mPnrJD8z3A==" saltValue="6dHIyPLVvSC0A68acTo6cA==" spinCount="100000" sheet="1" objects="1" scenarios="1" selectLockedCells="1"/>
  <sortState xmlns:xlrd2="http://schemas.microsoft.com/office/spreadsheetml/2017/richdata2" ref="A7:B15">
    <sortCondition ref="B7:B15"/>
  </sortState>
  <phoneticPr fontId="0" type="noConversion"/>
  <printOptions horizontalCentered="1"/>
  <pageMargins left="0.39370078740157483" right="0.39370078740157483" top="0.39370078740157483" bottom="0.43307086614173229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15</vt:i4>
      </vt:variant>
    </vt:vector>
  </HeadingPairs>
  <TitlesOfParts>
    <vt:vector size="23" baseType="lpstr">
      <vt:lpstr>Eingabe</vt:lpstr>
      <vt:lpstr>Formular Druck</vt:lpstr>
      <vt:lpstr>Altersklasse</vt:lpstr>
      <vt:lpstr>Heimspieltag</vt:lpstr>
      <vt:lpstr>Stunde</vt:lpstr>
      <vt:lpstr>Minute</vt:lpstr>
      <vt:lpstr>Wechsel</vt:lpstr>
      <vt:lpstr>Mannschaften</vt:lpstr>
      <vt:lpstr>Altersklasse</vt:lpstr>
      <vt:lpstr>Heimspieltag!Heimspieltag</vt:lpstr>
      <vt:lpstr>Stunde!Heimspieltag</vt:lpstr>
      <vt:lpstr>Heimspieltag</vt:lpstr>
      <vt:lpstr>Minute!Ligenebene</vt:lpstr>
      <vt:lpstr>Wechsel!Ligenebene</vt:lpstr>
      <vt:lpstr>Stunde!Mannschaft</vt:lpstr>
      <vt:lpstr>Mannschaft</vt:lpstr>
      <vt:lpstr>Minute!Minute</vt:lpstr>
      <vt:lpstr>Stunde!Minute</vt:lpstr>
      <vt:lpstr>Wechsel!Minute</vt:lpstr>
      <vt:lpstr>Minute</vt:lpstr>
      <vt:lpstr>Stunde!Stunde</vt:lpstr>
      <vt:lpstr>Stunde</vt:lpstr>
      <vt:lpstr>Wechsel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Durin</dc:creator>
  <cp:lastModifiedBy>Oliver Durin</cp:lastModifiedBy>
  <cp:lastPrinted>2019-07-02T07:00:01Z</cp:lastPrinted>
  <dcterms:created xsi:type="dcterms:W3CDTF">2013-08-18T14:52:26Z</dcterms:created>
  <dcterms:modified xsi:type="dcterms:W3CDTF">2025-08-20T16:15:17Z</dcterms:modified>
</cp:coreProperties>
</file>